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eln\Desktop\stenda šaušana\2026 sezona\Latvijas Kauss 2026\1.posms Kuldīga\"/>
    </mc:Choice>
  </mc:AlternateContent>
  <bookViews>
    <workbookView xWindow="0" yWindow="0" windowWidth="20490" windowHeight="7755" activeTab="3"/>
  </bookViews>
  <sheets>
    <sheet name="INDIVIDUALI(TR)" sheetId="4" r:id="rId1"/>
    <sheet name="JUNIORI(TR)" sheetId="9" r:id="rId2"/>
    <sheet name="SIEVIETES(TR)" sheetId="12" r:id="rId3"/>
    <sheet name="KOMANDAS(TR)" sheetId="10" r:id="rId4"/>
  </sheets>
  <externalReferences>
    <externalReference r:id="rId5"/>
  </externalReferences>
  <definedNames>
    <definedName name="_xlnm._FilterDatabase" localSheetId="0" hidden="1">'INDIVIDUALI(TR)'!$B$11:$M$11</definedName>
    <definedName name="_xlnm._FilterDatabase" localSheetId="1" hidden="1">'JUNIORI(TR)'!$B$11:$N$11</definedName>
    <definedName name="_xlnm._FilterDatabase" localSheetId="3" hidden="1">'KOMANDAS(TR)'!$B$11:$K$11</definedName>
    <definedName name="_xlnm._FilterDatabase" localSheetId="2" hidden="1">'SIEVIETES(TR)'!$B$11:$L$11</definedName>
    <definedName name="_xlnm.Print_Area" localSheetId="0">'INDIVIDUALI(TR)'!$A$1:$O$24</definedName>
    <definedName name="_xlnm.Print_Area" localSheetId="3">'KOMANDAS(TR)'!$A$1:$K$27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0" l="1"/>
  <c r="J22" i="10"/>
  <c r="J20" i="10" l="1"/>
  <c r="J12" i="12"/>
  <c r="B7" i="12"/>
  <c r="B4" i="12"/>
  <c r="B3" i="12"/>
  <c r="B2" i="12"/>
  <c r="B1" i="12"/>
  <c r="L17" i="9"/>
  <c r="L15" i="9"/>
  <c r="L16" i="9"/>
  <c r="L14" i="9"/>
  <c r="G19" i="10"/>
  <c r="F19" i="10"/>
  <c r="E19" i="10"/>
  <c r="J19" i="10" s="1"/>
  <c r="G18" i="10"/>
  <c r="F18" i="10"/>
  <c r="E18" i="10"/>
  <c r="G17" i="10"/>
  <c r="F17" i="10"/>
  <c r="E17" i="10"/>
  <c r="G15" i="10"/>
  <c r="F15" i="10"/>
  <c r="E15" i="10"/>
  <c r="G14" i="10"/>
  <c r="F14" i="10"/>
  <c r="E14" i="10"/>
  <c r="G13" i="10"/>
  <c r="F13" i="10"/>
  <c r="E13" i="10"/>
  <c r="J18" i="10" l="1"/>
  <c r="J17" i="10"/>
  <c r="J16" i="10" s="1"/>
  <c r="J15" i="10"/>
  <c r="J14" i="10"/>
  <c r="J13" i="10"/>
  <c r="J12" i="10" l="1"/>
  <c r="J13" i="4" l="1"/>
  <c r="J14" i="4" l="1"/>
  <c r="L13" i="9" l="1"/>
  <c r="B7" i="10"/>
  <c r="B7" i="9"/>
  <c r="J16" i="4" l="1"/>
  <c r="J20" i="4"/>
  <c r="J15" i="4"/>
  <c r="J17" i="4"/>
  <c r="J19" i="4"/>
  <c r="J18" i="4"/>
  <c r="J12" i="4"/>
  <c r="B2" i="10"/>
  <c r="B3" i="10"/>
  <c r="B4" i="10"/>
  <c r="B1" i="10"/>
  <c r="B2" i="9"/>
  <c r="B3" i="9"/>
  <c r="B4" i="9"/>
  <c r="B1" i="9"/>
  <c r="L20" i="4" l="1"/>
  <c r="L19" i="4"/>
  <c r="L12" i="4"/>
  <c r="L13" i="4"/>
  <c r="L14" i="4"/>
  <c r="L18" i="4"/>
  <c r="L17" i="4"/>
  <c r="L15" i="4"/>
  <c r="L16" i="4"/>
  <c r="L12" i="9"/>
</calcChain>
</file>

<file path=xl/sharedStrings.xml><?xml version="1.0" encoding="utf-8"?>
<sst xmlns="http://schemas.openxmlformats.org/spreadsheetml/2006/main" count="111" uniqueCount="45">
  <si>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</si>
  <si>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</si>
  <si>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</si>
  <si>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</si>
  <si>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</si>
  <si>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</si>
  <si>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</si>
  <si>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</si>
  <si>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</si>
  <si>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</si>
  <si>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</si>
  <si>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</si>
  <si>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</si>
  <si>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</si>
  <si>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t>KULDĪGA, LATVIJA</t>
  </si>
  <si>
    <t xml:space="preserve">Sekretārs: </t>
  </si>
  <si>
    <t xml:space="preserve">Galvenais tiesnesis: </t>
  </si>
  <si>
    <t xml:space="preserve">Laukuma tiesneši: </t>
  </si>
  <si>
    <t>JUNIORU KONKURENCĒ</t>
  </si>
  <si>
    <t>TRANŠEJAS STENDS</t>
  </si>
  <si>
    <t>Gunārs Freimanis</t>
  </si>
  <si>
    <t>Dāvis Freimanis</t>
  </si>
  <si>
    <t>Jānis Morozovs</t>
  </si>
  <si>
    <t>VĒVERIS Niklāvs</t>
  </si>
  <si>
    <t>BĒRZIŅŠ Normunds</t>
  </si>
  <si>
    <t>BĒRZIŅŠ Raivis</t>
  </si>
  <si>
    <t>GAILĪTIS Edgars</t>
  </si>
  <si>
    <t>JURGENOVSKIS Kārlis</t>
  </si>
  <si>
    <t>JURGENOVSKIS Tālis</t>
  </si>
  <si>
    <t>ONUŽĀNS Raitis</t>
  </si>
  <si>
    <t>SERMOLIS Patriks</t>
  </si>
  <si>
    <t>VĒVERIS Atis</t>
  </si>
  <si>
    <t>2026.GADA LATVIJAS REPUBLIKAS KAUSA IZCĪŅA STENDA ŠAUŠANĀ</t>
  </si>
  <si>
    <t>21.MARTS 2026</t>
  </si>
  <si>
    <t>RNR Aizrkraukle</t>
  </si>
  <si>
    <t>Saldus</t>
  </si>
  <si>
    <t>VĪRIEŠU KONKURENCĒ</t>
  </si>
  <si>
    <t>1.POSMS APAĻĀ UN TRANŠEJAS STENDA ŠAUŠANĀ</t>
  </si>
  <si>
    <t xml:space="preserve">ZIEMELE Ance </t>
  </si>
  <si>
    <t xml:space="preserve">ŠTRAUSS Emīls </t>
  </si>
  <si>
    <t xml:space="preserve">HELMANIS Rihards </t>
  </si>
  <si>
    <t>SIEVIEŠU KONKURENCĒ</t>
  </si>
  <si>
    <t>Vasīlijs Zorovs</t>
  </si>
  <si>
    <t>VĒVEARIS Atis</t>
  </si>
  <si>
    <t>Cauna (nepilna komanda)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</si>
</sst>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color theme="1" tint="0.499984740745262"/>
      <name val="Arial Narrow"/>
      <family val="2"/>
      <charset val="186"/>
    </font>
    <font>
      <b/>
      <sz val="12"/>
      <color theme="1" tint="0.499984740745262"/>
      <name val="Arial Narrow"/>
      <family val="2"/>
      <charset val="186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Font="0" applyBorder="0" applyAlignment="0">
      <alignment horizontal="center" vertical="center"/>
    </xf>
  </cellStyleXfs>
  <cellXfs count="87">
    <xf numFmtId="0" fontId="0" fillId="0" borderId="0" xfId="0"/>
    <xf numFmtId="0" fontId="0" fillId="0" borderId="1" xfId="0" applyBorder="1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/>
    </xf>
    <xf numFmtId="0" fontId="7" fillId="3" borderId="7" xfId="0" applyFont="1" applyFill="1" applyBorder="1"/>
    <xf numFmtId="0" fontId="7" fillId="3" borderId="27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/>
    </xf>
    <xf numFmtId="0" fontId="19" fillId="0" borderId="9" xfId="0" applyFont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0" fillId="0" borderId="0" xfId="0" applyBorder="1"/>
    <xf numFmtId="0" fontId="11" fillId="4" borderId="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19" fillId="0" borderId="2" xfId="0" applyFont="1" applyBorder="1"/>
    <xf numFmtId="0" fontId="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" fillId="5" borderId="30" xfId="0" applyFont="1" applyFill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0</xdr:rowOff>
    </xdr:from>
    <xdr:to>
      <xdr:col>11</xdr:col>
      <xdr:colOff>438150</xdr:colOff>
      <xdr:row>6</xdr:row>
      <xdr:rowOff>142875</xdr:rowOff>
    </xdr:to>
    <xdr:pic>
      <xdr:nvPicPr>
        <xdr:cNvPr id="1107" name="Picture 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0</xdr:rowOff>
    </xdr:from>
    <xdr:to>
      <xdr:col>11</xdr:col>
      <xdr:colOff>552450</xdr:colOff>
      <xdr:row>5</xdr:row>
      <xdr:rowOff>371475</xdr:rowOff>
    </xdr:to>
    <xdr:pic>
      <xdr:nvPicPr>
        <xdr:cNvPr id="3155" name="Picture 1">
          <a:extLst>
            <a:ext uri="{FF2B5EF4-FFF2-40B4-BE49-F238E27FC236}">
              <a16:creationId xmlns:a16="http://schemas.microsoft.com/office/drawing/2014/main" xmlns="" id="{00000000-0008-0000-01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9F5CB5-AD6F-4648-B52C-2CD6A12E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975860" y="0"/>
          <a:ext cx="1093470" cy="129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9</xdr:col>
      <xdr:colOff>542925</xdr:colOff>
      <xdr:row>5</xdr:row>
      <xdr:rowOff>342900</xdr:rowOff>
    </xdr:to>
    <xdr:pic>
      <xdr:nvPicPr>
        <xdr:cNvPr id="5202" name="Picture 1">
          <a:extLst>
            <a:ext uri="{FF2B5EF4-FFF2-40B4-BE49-F238E27FC236}">
              <a16:creationId xmlns:a16="http://schemas.microsoft.com/office/drawing/2014/main" xmlns="" id="{00000000-0008-0000-0200-00005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ZULTATI_AP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I(AP)"/>
      <sheetName val="JUNIORI(AP)"/>
      <sheetName val="SIEVIETES(AP)"/>
      <sheetName val="KOMANDAS(AP)"/>
    </sheetNames>
    <sheetDataSet>
      <sheetData sheetId="0">
        <row r="1">
          <cell r="B1" t="str">
            <v>2026.GADA LATVIJAS REPUBLIKAS KAUSA IZCĪŅA STENDA ŠAUŠANĀ</v>
          </cell>
        </row>
        <row r="2">
          <cell r="B2" t="str">
            <v>1.POSMS APAĻAIS UN TRANŠEJAS STENDS</v>
          </cell>
        </row>
        <row r="3">
          <cell r="B3" t="str">
            <v>KULDĪGA, LATVIJA</v>
          </cell>
        </row>
        <row r="4">
          <cell r="B4" t="str">
            <v>21.MARTS 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B8" zoomScaleNormal="100" zoomScalePageLayoutView="40" workbookViewId="0">
      <selection activeCell="H24" sqref="H24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1" width="12.140625" customWidth="1"/>
    <col min="12" max="12" width="7" customWidth="1"/>
    <col min="13" max="13" width="14.7109375" hidden="1" customWidth="1"/>
    <col min="14" max="14" width="12.140625" hidden="1" customWidth="1"/>
    <col min="15" max="15" width="0" hidden="1" customWidth="1"/>
  </cols>
  <sheetData>
    <row r="1" spans="2:16" ht="18" x14ac:dyDescent="0.25">
      <c r="B1" s="8" t="s">
        <v>32</v>
      </c>
    </row>
    <row r="2" spans="2:16" ht="18" x14ac:dyDescent="0.25">
      <c r="B2" s="18" t="s">
        <v>37</v>
      </c>
      <c r="F2" s="8"/>
      <c r="G2" s="11"/>
      <c r="J2" s="8"/>
      <c r="K2" s="8"/>
      <c r="L2" s="8"/>
      <c r="M2" s="8"/>
      <c r="O2" s="11"/>
      <c r="P2" s="11"/>
    </row>
    <row r="3" spans="2:16" ht="18" x14ac:dyDescent="0.25">
      <c r="B3" s="9" t="s">
        <v>14</v>
      </c>
      <c r="F3" s="11"/>
      <c r="G3" s="11"/>
      <c r="J3" s="17"/>
      <c r="K3" s="8"/>
      <c r="L3" s="8"/>
      <c r="M3" s="8"/>
      <c r="O3" s="11"/>
      <c r="P3" s="11"/>
    </row>
    <row r="4" spans="2:16" ht="18" x14ac:dyDescent="0.25">
      <c r="B4" s="19" t="s">
        <v>33</v>
      </c>
      <c r="F4" s="8"/>
      <c r="G4" s="11"/>
      <c r="J4" s="17"/>
      <c r="K4" s="17"/>
      <c r="L4" s="17"/>
      <c r="M4" s="17"/>
      <c r="O4" s="11"/>
      <c r="P4" s="11"/>
    </row>
    <row r="5" spans="2:16" ht="18" customHeight="1" x14ac:dyDescent="0.25">
      <c r="F5" s="9"/>
      <c r="G5" s="14"/>
      <c r="J5" s="9"/>
      <c r="K5" s="9"/>
      <c r="L5" s="9"/>
      <c r="M5" s="9"/>
      <c r="O5" s="14"/>
      <c r="P5" s="14"/>
    </row>
    <row r="6" spans="2:16" ht="0.75" customHeight="1" x14ac:dyDescent="0.25"/>
    <row r="7" spans="2:16" ht="29.25" customHeight="1" x14ac:dyDescent="0.5">
      <c r="B7" s="73" t="s">
        <v>1</v>
      </c>
      <c r="C7" s="73"/>
      <c r="D7" s="73"/>
      <c r="E7" s="73"/>
      <c r="F7" s="2"/>
    </row>
    <row r="8" spans="2:16" ht="23.25" x14ac:dyDescent="0.35">
      <c r="B8" s="72" t="s">
        <v>19</v>
      </c>
      <c r="C8" s="72"/>
      <c r="D8" s="72"/>
      <c r="E8" s="72"/>
      <c r="F8" s="72"/>
    </row>
    <row r="9" spans="2:16" ht="23.25" x14ac:dyDescent="0.35">
      <c r="B9" s="71" t="s">
        <v>36</v>
      </c>
      <c r="C9" s="71"/>
      <c r="D9" s="71"/>
      <c r="E9" s="71"/>
      <c r="F9" s="71"/>
    </row>
    <row r="10" spans="2:16" x14ac:dyDescent="0.25">
      <c r="B10" s="3"/>
      <c r="C10" s="3" t="s">
        <v>7</v>
      </c>
      <c r="D10" s="3"/>
      <c r="E10" s="74" t="s">
        <v>5</v>
      </c>
      <c r="F10" s="75"/>
      <c r="G10" s="75"/>
      <c r="H10" s="75"/>
      <c r="I10" s="75"/>
      <c r="J10" s="46"/>
      <c r="K10" s="3"/>
      <c r="L10" s="3"/>
      <c r="M10" s="20" t="s">
        <v>8</v>
      </c>
      <c r="N10" s="3" t="s">
        <v>10</v>
      </c>
      <c r="O10" s="3" t="s">
        <v>9</v>
      </c>
    </row>
    <row r="11" spans="2:16" ht="15" customHeight="1" x14ac:dyDescent="0.25">
      <c r="B11" s="5" t="s">
        <v>2</v>
      </c>
      <c r="C11" s="21" t="s">
        <v>3</v>
      </c>
      <c r="D11" s="21" t="s">
        <v>4</v>
      </c>
      <c r="E11" s="54">
        <v>1</v>
      </c>
      <c r="F11" s="6">
        <v>2</v>
      </c>
      <c r="G11" s="6">
        <v>3</v>
      </c>
      <c r="H11" s="6"/>
      <c r="I11" s="6"/>
      <c r="J11" s="7" t="s">
        <v>0</v>
      </c>
      <c r="K11" s="5" t="s">
        <v>6</v>
      </c>
      <c r="L11" s="5" t="s">
        <v>9</v>
      </c>
      <c r="M11" s="10" t="s">
        <v>9</v>
      </c>
      <c r="N11" s="5" t="s">
        <v>11</v>
      </c>
      <c r="O11" s="5" t="s">
        <v>0</v>
      </c>
    </row>
    <row r="12" spans="2:16" ht="20.100000000000001" customHeight="1" x14ac:dyDescent="0.3">
      <c r="B12" s="45">
        <v>1</v>
      </c>
      <c r="C12" s="52">
        <v>14</v>
      </c>
      <c r="D12" s="56" t="s">
        <v>31</v>
      </c>
      <c r="E12" s="35">
        <v>14</v>
      </c>
      <c r="F12" s="35">
        <v>17</v>
      </c>
      <c r="G12" s="35">
        <v>18</v>
      </c>
      <c r="H12" s="35"/>
      <c r="I12" s="35"/>
      <c r="J12" s="39">
        <f t="shared" ref="J12:J20" si="0">SUM(E12:I12)</f>
        <v>49</v>
      </c>
      <c r="K12" s="35">
        <v>32</v>
      </c>
      <c r="L12" s="35">
        <f t="shared" ref="L12:L20" si="1">25-($J$12-J12)</f>
        <v>25</v>
      </c>
      <c r="M12" s="36"/>
      <c r="N12" s="36"/>
      <c r="O12" s="36"/>
    </row>
    <row r="13" spans="2:16" ht="20.100000000000001" customHeight="1" x14ac:dyDescent="0.3">
      <c r="B13" s="45">
        <v>2</v>
      </c>
      <c r="C13" s="52">
        <v>15</v>
      </c>
      <c r="D13" s="55" t="s">
        <v>27</v>
      </c>
      <c r="E13" s="35">
        <v>20</v>
      </c>
      <c r="F13" s="35">
        <v>22</v>
      </c>
      <c r="G13" s="35">
        <v>19</v>
      </c>
      <c r="H13" s="35"/>
      <c r="I13" s="35"/>
      <c r="J13" s="39">
        <f t="shared" si="0"/>
        <v>61</v>
      </c>
      <c r="K13" s="35">
        <v>31</v>
      </c>
      <c r="L13" s="35">
        <f t="shared" si="1"/>
        <v>37</v>
      </c>
      <c r="M13" s="36"/>
      <c r="N13" s="36"/>
      <c r="O13" s="37"/>
    </row>
    <row r="14" spans="2:16" ht="20.100000000000001" customHeight="1" x14ac:dyDescent="0.3">
      <c r="B14" s="45">
        <v>3</v>
      </c>
      <c r="C14" s="52">
        <v>1</v>
      </c>
      <c r="D14" s="56" t="s">
        <v>23</v>
      </c>
      <c r="E14" s="35">
        <v>16</v>
      </c>
      <c r="F14" s="35">
        <v>19</v>
      </c>
      <c r="G14" s="35">
        <v>17</v>
      </c>
      <c r="H14" s="35"/>
      <c r="I14" s="35"/>
      <c r="J14" s="39">
        <f t="shared" si="0"/>
        <v>52</v>
      </c>
      <c r="K14" s="35">
        <v>23</v>
      </c>
      <c r="L14" s="35">
        <f t="shared" si="1"/>
        <v>28</v>
      </c>
      <c r="M14" s="36"/>
      <c r="N14" s="36"/>
      <c r="O14" s="37"/>
    </row>
    <row r="15" spans="2:16" ht="20.100000000000001" customHeight="1" x14ac:dyDescent="0.3">
      <c r="B15" s="45">
        <v>4</v>
      </c>
      <c r="C15" s="52">
        <v>13</v>
      </c>
      <c r="D15" s="55" t="s">
        <v>26</v>
      </c>
      <c r="E15" s="35">
        <v>18</v>
      </c>
      <c r="F15" s="35">
        <v>20</v>
      </c>
      <c r="G15" s="35">
        <v>17</v>
      </c>
      <c r="H15" s="35"/>
      <c r="I15" s="35"/>
      <c r="J15" s="39">
        <f t="shared" si="0"/>
        <v>55</v>
      </c>
      <c r="K15" s="35">
        <v>17</v>
      </c>
      <c r="L15" s="35">
        <f t="shared" si="1"/>
        <v>31</v>
      </c>
      <c r="M15" s="36"/>
      <c r="N15" s="36"/>
      <c r="O15" s="37"/>
    </row>
    <row r="16" spans="2:16" ht="20.100000000000001" customHeight="1" x14ac:dyDescent="0.3">
      <c r="B16" s="45">
        <v>5</v>
      </c>
      <c r="C16" s="52">
        <v>2</v>
      </c>
      <c r="D16" s="56" t="s">
        <v>24</v>
      </c>
      <c r="E16" s="35">
        <v>15</v>
      </c>
      <c r="F16" s="35">
        <v>11</v>
      </c>
      <c r="G16" s="35">
        <v>18</v>
      </c>
      <c r="H16" s="35"/>
      <c r="I16" s="35"/>
      <c r="J16" s="39">
        <f t="shared" si="0"/>
        <v>44</v>
      </c>
      <c r="K16" s="35">
        <v>15</v>
      </c>
      <c r="L16" s="35">
        <f t="shared" si="1"/>
        <v>20</v>
      </c>
      <c r="M16" s="36"/>
      <c r="N16" s="36"/>
      <c r="O16" s="37"/>
    </row>
    <row r="17" spans="2:15" ht="20.100000000000001" customHeight="1" x14ac:dyDescent="0.3">
      <c r="B17" s="45">
        <v>6</v>
      </c>
      <c r="C17" s="52">
        <v>18</v>
      </c>
      <c r="D17" s="55" t="s">
        <v>30</v>
      </c>
      <c r="E17" s="35">
        <v>18</v>
      </c>
      <c r="F17" s="35">
        <v>17</v>
      </c>
      <c r="G17" s="35">
        <v>19</v>
      </c>
      <c r="H17" s="35"/>
      <c r="I17" s="35"/>
      <c r="J17" s="39">
        <f t="shared" si="0"/>
        <v>54</v>
      </c>
      <c r="K17" s="35">
        <v>9</v>
      </c>
      <c r="L17" s="35">
        <f t="shared" si="1"/>
        <v>30</v>
      </c>
      <c r="M17" s="36"/>
      <c r="N17" s="36"/>
      <c r="O17" s="37"/>
    </row>
    <row r="18" spans="2:15" ht="20.100000000000001" customHeight="1" x14ac:dyDescent="0.3">
      <c r="B18" s="45">
        <v>7</v>
      </c>
      <c r="C18" s="52">
        <v>3</v>
      </c>
      <c r="D18" s="55" t="s">
        <v>29</v>
      </c>
      <c r="E18" s="35">
        <v>14</v>
      </c>
      <c r="F18" s="35">
        <v>11</v>
      </c>
      <c r="G18" s="35">
        <v>14</v>
      </c>
      <c r="H18" s="35"/>
      <c r="I18" s="35"/>
      <c r="J18" s="39">
        <f t="shared" si="0"/>
        <v>39</v>
      </c>
      <c r="K18" s="35"/>
      <c r="L18" s="35">
        <f t="shared" si="1"/>
        <v>15</v>
      </c>
      <c r="M18" s="36"/>
      <c r="N18" s="36"/>
      <c r="O18" s="37"/>
    </row>
    <row r="19" spans="2:15" ht="20.100000000000001" customHeight="1" x14ac:dyDescent="0.3">
      <c r="B19" s="45">
        <v>8</v>
      </c>
      <c r="C19" s="52">
        <v>6</v>
      </c>
      <c r="D19" s="55" t="s">
        <v>25</v>
      </c>
      <c r="E19" s="35">
        <v>15</v>
      </c>
      <c r="F19" s="35">
        <v>13</v>
      </c>
      <c r="G19" s="35">
        <v>11</v>
      </c>
      <c r="H19" s="35"/>
      <c r="I19" s="35"/>
      <c r="J19" s="39">
        <f t="shared" si="0"/>
        <v>39</v>
      </c>
      <c r="K19" s="35"/>
      <c r="L19" s="35">
        <f t="shared" si="1"/>
        <v>15</v>
      </c>
      <c r="M19" s="36"/>
      <c r="N19" s="36"/>
      <c r="O19" s="37"/>
    </row>
    <row r="20" spans="2:15" ht="20.100000000000001" customHeight="1" x14ac:dyDescent="0.3">
      <c r="B20" s="45">
        <v>9</v>
      </c>
      <c r="C20" s="52">
        <v>4</v>
      </c>
      <c r="D20" s="55" t="s">
        <v>28</v>
      </c>
      <c r="E20" s="35">
        <v>11</v>
      </c>
      <c r="F20" s="35">
        <v>15</v>
      </c>
      <c r="G20" s="35">
        <v>12</v>
      </c>
      <c r="H20" s="35"/>
      <c r="I20" s="35"/>
      <c r="J20" s="39">
        <f t="shared" si="0"/>
        <v>38</v>
      </c>
      <c r="K20" s="35"/>
      <c r="L20" s="35">
        <f t="shared" si="1"/>
        <v>14</v>
      </c>
      <c r="M20" s="36"/>
      <c r="N20" s="36"/>
      <c r="O20" s="37"/>
    </row>
    <row r="22" spans="2:15" x14ac:dyDescent="0.25">
      <c r="C22" s="40" t="s">
        <v>16</v>
      </c>
      <c r="D22" s="50" t="s">
        <v>20</v>
      </c>
    </row>
    <row r="23" spans="2:15" x14ac:dyDescent="0.25">
      <c r="C23" s="40" t="s">
        <v>15</v>
      </c>
      <c r="D23" s="50" t="s">
        <v>21</v>
      </c>
    </row>
    <row r="24" spans="2:15" x14ac:dyDescent="0.25">
      <c r="C24" s="40" t="s">
        <v>17</v>
      </c>
      <c r="D24" t="s">
        <v>22</v>
      </c>
    </row>
  </sheetData>
  <autoFilter ref="B11:M11">
    <sortState ref="B12:M20">
      <sortCondition descending="1" ref="K11"/>
    </sortState>
  </autoFilter>
  <mergeCells count="5">
    <mergeCell ref="B9:F9"/>
    <mergeCell ref="B8:F8"/>
    <mergeCell ref="B7:E7"/>
    <mergeCell ref="E10:G10"/>
    <mergeCell ref="H10:I10"/>
  </mergeCells>
  <conditionalFormatting sqref="C12">
    <cfRule type="duplicateValues" dxfId="30" priority="18"/>
  </conditionalFormatting>
  <conditionalFormatting sqref="C13">
    <cfRule type="duplicateValues" dxfId="29" priority="16"/>
  </conditionalFormatting>
  <conditionalFormatting sqref="C14">
    <cfRule type="duplicateValues" dxfId="28" priority="15"/>
  </conditionalFormatting>
  <conditionalFormatting sqref="C15">
    <cfRule type="duplicateValues" dxfId="27" priority="13"/>
  </conditionalFormatting>
  <conditionalFormatting sqref="C16">
    <cfRule type="duplicateValues" dxfId="26" priority="12"/>
  </conditionalFormatting>
  <conditionalFormatting sqref="C17">
    <cfRule type="duplicateValues" dxfId="25" priority="11"/>
  </conditionalFormatting>
  <conditionalFormatting sqref="C19">
    <cfRule type="duplicateValues" dxfId="24" priority="10"/>
  </conditionalFormatting>
  <conditionalFormatting sqref="C18">
    <cfRule type="duplicateValues" dxfId="23" priority="9"/>
  </conditionalFormatting>
  <conditionalFormatting sqref="C20">
    <cfRule type="duplicateValues" dxfId="22" priority="8"/>
  </conditionalFormatting>
  <printOptions horizontalCentered="1"/>
  <pageMargins left="0.70866141732283472" right="0.70866141732283472" top="0.74803149606299213" bottom="0.74803149606299213" header="0" footer="0.31496062992125984"/>
  <pageSetup paperSize="9" scale="98" orientation="landscape" horizontalDpi="360" verticalDpi="36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opLeftCell="B1" zoomScaleNormal="100" zoomScalePageLayoutView="40" workbookViewId="0">
      <selection activeCell="F17" sqref="F17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11" width="6.42578125" customWidth="1"/>
    <col min="12" max="12" width="8.5703125" customWidth="1"/>
    <col min="13" max="13" width="12.140625" hidden="1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2:16" ht="18" x14ac:dyDescent="0.25">
      <c r="B1" s="8" t="str">
        <f>'INDIVIDUALI(TR)'!B1</f>
        <v>2026.GADA LATVIJAS REPUBLIKAS KAUSA IZCĪŅA STENDA ŠAUŠANĀ</v>
      </c>
    </row>
    <row r="2" spans="2:16" ht="18" x14ac:dyDescent="0.25">
      <c r="B2" s="18" t="str">
        <f>'INDIVIDUALI(TR)'!B2</f>
        <v>1.POSMS APAĻĀ UN TRANŠEJAS STENDA ŠAUŠANĀ</v>
      </c>
      <c r="E2" s="8"/>
      <c r="F2" s="8"/>
      <c r="G2" s="11"/>
      <c r="H2" s="11"/>
      <c r="I2" s="11"/>
      <c r="K2" s="8"/>
      <c r="L2" s="8"/>
      <c r="M2" s="8"/>
      <c r="N2" s="8"/>
      <c r="P2" s="11"/>
    </row>
    <row r="3" spans="2:16" ht="18" x14ac:dyDescent="0.25">
      <c r="B3" s="9" t="str">
        <f>'INDIVIDUALI(TR)'!B3</f>
        <v>KULDĪGA, LATVIJA</v>
      </c>
      <c r="E3" s="11"/>
      <c r="F3" s="11"/>
      <c r="G3" s="11"/>
      <c r="H3" s="11"/>
      <c r="I3" s="11"/>
      <c r="K3" s="18"/>
      <c r="L3" s="17"/>
      <c r="M3" s="8"/>
      <c r="N3" s="8"/>
      <c r="P3" s="11"/>
    </row>
    <row r="4" spans="2:16" ht="18" x14ac:dyDescent="0.25">
      <c r="B4" s="19" t="str">
        <f>'INDIVIDUALI(TR)'!B4</f>
        <v>21.MARTS 2026</v>
      </c>
      <c r="E4" s="8"/>
      <c r="F4" s="8"/>
      <c r="G4" s="11"/>
      <c r="H4" s="11"/>
      <c r="I4" s="11"/>
      <c r="K4" s="9"/>
      <c r="L4" s="17"/>
      <c r="M4" s="17"/>
      <c r="N4" s="17"/>
      <c r="P4" s="11"/>
    </row>
    <row r="5" spans="2:16" ht="0.75" customHeight="1" x14ac:dyDescent="0.25"/>
    <row r="6" spans="2:16" ht="37.5" x14ac:dyDescent="0.5">
      <c r="B6" s="73" t="s">
        <v>1</v>
      </c>
      <c r="C6" s="73"/>
      <c r="D6" s="73"/>
      <c r="E6" s="73"/>
      <c r="F6" s="2"/>
    </row>
    <row r="7" spans="2:16" ht="23.25" x14ac:dyDescent="0.35">
      <c r="B7" s="76" t="str">
        <f>'INDIVIDUALI(TR)'!B8:F8</f>
        <v>TRANŠEJAS STENDS</v>
      </c>
      <c r="C7" s="72"/>
      <c r="D7" s="72"/>
      <c r="E7" s="72"/>
      <c r="F7" s="72"/>
    </row>
    <row r="8" spans="2:16" ht="23.25" x14ac:dyDescent="0.35">
      <c r="B8" s="71" t="s">
        <v>18</v>
      </c>
      <c r="C8" s="71"/>
      <c r="D8" s="71"/>
      <c r="E8" s="71"/>
      <c r="F8" s="71"/>
    </row>
    <row r="9" spans="2:16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6" x14ac:dyDescent="0.25">
      <c r="B10" s="3"/>
      <c r="C10" s="3" t="s">
        <v>7</v>
      </c>
      <c r="D10" s="3"/>
      <c r="E10" s="74" t="s">
        <v>5</v>
      </c>
      <c r="F10" s="75"/>
      <c r="G10" s="75"/>
      <c r="H10" s="51"/>
      <c r="I10" s="51"/>
      <c r="J10" s="75"/>
      <c r="K10" s="75"/>
      <c r="L10" s="46"/>
      <c r="M10" s="3"/>
      <c r="N10" s="4" t="s">
        <v>8</v>
      </c>
      <c r="O10" s="3" t="s">
        <v>10</v>
      </c>
      <c r="P10" s="3" t="s">
        <v>9</v>
      </c>
    </row>
    <row r="11" spans="2:16" ht="15" customHeight="1" x14ac:dyDescent="0.25">
      <c r="B11" s="21" t="s">
        <v>2</v>
      </c>
      <c r="C11" s="5" t="s">
        <v>3</v>
      </c>
      <c r="D11" s="5" t="s">
        <v>4</v>
      </c>
      <c r="E11" s="22">
        <v>1</v>
      </c>
      <c r="F11" s="22">
        <v>2</v>
      </c>
      <c r="G11" s="22">
        <v>3</v>
      </c>
      <c r="H11" s="22"/>
      <c r="I11" s="22"/>
      <c r="J11" s="22"/>
      <c r="K11" s="22"/>
      <c r="L11" s="23" t="s">
        <v>0</v>
      </c>
      <c r="M11" s="21" t="s">
        <v>6</v>
      </c>
      <c r="N11" s="4" t="s">
        <v>9</v>
      </c>
      <c r="O11" s="21" t="s">
        <v>11</v>
      </c>
      <c r="P11" s="21" t="s">
        <v>0</v>
      </c>
    </row>
    <row r="12" spans="2:16" ht="20.100000000000001" customHeight="1" x14ac:dyDescent="0.3">
      <c r="B12" s="38">
        <v>1</v>
      </c>
      <c r="C12" s="52">
        <v>15</v>
      </c>
      <c r="D12" s="55" t="s">
        <v>27</v>
      </c>
      <c r="E12" s="35">
        <v>22</v>
      </c>
      <c r="F12" s="35">
        <v>24</v>
      </c>
      <c r="G12" s="35">
        <v>21</v>
      </c>
      <c r="H12" s="35"/>
      <c r="I12" s="35"/>
      <c r="J12" s="35"/>
      <c r="K12" s="35"/>
      <c r="L12" s="39">
        <f t="shared" ref="L12:L17" si="0">SUM(E12:I12)</f>
        <v>67</v>
      </c>
      <c r="M12" s="12"/>
      <c r="N12" s="12"/>
      <c r="O12" s="12"/>
      <c r="P12" s="13"/>
    </row>
    <row r="13" spans="2:16" ht="20.100000000000001" customHeight="1" x14ac:dyDescent="0.3">
      <c r="B13" s="38">
        <v>2</v>
      </c>
      <c r="C13" s="52">
        <v>18</v>
      </c>
      <c r="D13" s="55" t="s">
        <v>30</v>
      </c>
      <c r="E13" s="35">
        <v>20</v>
      </c>
      <c r="F13" s="35">
        <v>19</v>
      </c>
      <c r="G13" s="35">
        <v>21</v>
      </c>
      <c r="H13" s="35"/>
      <c r="I13" s="35"/>
      <c r="J13" s="35"/>
      <c r="K13" s="35"/>
      <c r="L13" s="39">
        <f t="shared" si="0"/>
        <v>60</v>
      </c>
      <c r="M13" s="36"/>
      <c r="N13" s="36"/>
      <c r="O13" s="36"/>
      <c r="P13" s="37"/>
    </row>
    <row r="14" spans="2:16" ht="20.100000000000001" customHeight="1" x14ac:dyDescent="0.3">
      <c r="B14" s="38">
        <v>3</v>
      </c>
      <c r="C14" s="52">
        <v>1</v>
      </c>
      <c r="D14" s="56" t="s">
        <v>23</v>
      </c>
      <c r="E14" s="35">
        <v>18</v>
      </c>
      <c r="F14" s="35">
        <v>21</v>
      </c>
      <c r="G14" s="35">
        <v>19</v>
      </c>
      <c r="H14" s="35"/>
      <c r="I14" s="35"/>
      <c r="J14" s="35"/>
      <c r="K14" s="35"/>
      <c r="L14" s="39">
        <f t="shared" si="0"/>
        <v>58</v>
      </c>
      <c r="M14" s="12"/>
      <c r="N14" s="12"/>
      <c r="O14" s="36"/>
      <c r="P14" s="37"/>
    </row>
    <row r="15" spans="2:16" ht="20.100000000000001" customHeight="1" x14ac:dyDescent="0.3">
      <c r="B15" s="38">
        <v>4</v>
      </c>
      <c r="C15" s="52">
        <v>11</v>
      </c>
      <c r="D15" s="55" t="s">
        <v>39</v>
      </c>
      <c r="E15" s="35">
        <v>18</v>
      </c>
      <c r="F15" s="35">
        <v>19</v>
      </c>
      <c r="G15" s="35">
        <v>19</v>
      </c>
      <c r="H15" s="35"/>
      <c r="I15" s="35"/>
      <c r="J15" s="35"/>
      <c r="K15" s="35"/>
      <c r="L15" s="39">
        <f t="shared" si="0"/>
        <v>56</v>
      </c>
      <c r="M15" s="36"/>
      <c r="N15" s="36"/>
      <c r="O15" s="36"/>
      <c r="P15" s="37"/>
    </row>
    <row r="16" spans="2:16" ht="20.100000000000001" customHeight="1" x14ac:dyDescent="0.3">
      <c r="B16" s="38">
        <v>5</v>
      </c>
      <c r="C16" s="52">
        <v>8</v>
      </c>
      <c r="D16" s="55" t="s">
        <v>40</v>
      </c>
      <c r="E16" s="35">
        <v>19</v>
      </c>
      <c r="F16" s="35">
        <v>18</v>
      </c>
      <c r="G16" s="35">
        <v>18</v>
      </c>
      <c r="H16" s="35"/>
      <c r="I16" s="35"/>
      <c r="J16" s="35"/>
      <c r="K16" s="35"/>
      <c r="L16" s="39">
        <f t="shared" si="0"/>
        <v>55</v>
      </c>
      <c r="M16" s="36"/>
      <c r="N16" s="36"/>
      <c r="O16" s="36"/>
      <c r="P16" s="37"/>
    </row>
    <row r="17" spans="2:16" ht="20.100000000000001" customHeight="1" x14ac:dyDescent="0.3">
      <c r="B17" s="38">
        <v>6</v>
      </c>
      <c r="C17" s="52">
        <v>16</v>
      </c>
      <c r="D17" s="55" t="s">
        <v>38</v>
      </c>
      <c r="E17" s="35">
        <v>17</v>
      </c>
      <c r="F17" s="35">
        <v>19</v>
      </c>
      <c r="G17" s="35">
        <v>18</v>
      </c>
      <c r="H17" s="35"/>
      <c r="I17" s="35"/>
      <c r="J17" s="35"/>
      <c r="K17" s="35"/>
      <c r="L17" s="39">
        <f t="shared" si="0"/>
        <v>54</v>
      </c>
      <c r="M17" s="36"/>
      <c r="N17" s="36"/>
      <c r="O17" s="36"/>
      <c r="P17" s="37"/>
    </row>
    <row r="19" spans="2:16" x14ac:dyDescent="0.25">
      <c r="C19" s="40" t="s">
        <v>16</v>
      </c>
      <c r="D19" s="50" t="s">
        <v>20</v>
      </c>
    </row>
    <row r="20" spans="2:16" x14ac:dyDescent="0.25">
      <c r="C20" s="40" t="s">
        <v>15</v>
      </c>
      <c r="D20" s="50" t="s">
        <v>21</v>
      </c>
    </row>
    <row r="21" spans="2:16" x14ac:dyDescent="0.25">
      <c r="C21" s="40" t="s">
        <v>17</v>
      </c>
      <c r="D21" t="s">
        <v>22</v>
      </c>
    </row>
  </sheetData>
  <autoFilter ref="B11:N11">
    <sortState ref="B12:N17">
      <sortCondition descending="1" ref="L11"/>
    </sortState>
  </autoFilter>
  <mergeCells count="5">
    <mergeCell ref="B6:E6"/>
    <mergeCell ref="B7:F7"/>
    <mergeCell ref="B8:F8"/>
    <mergeCell ref="E10:G10"/>
    <mergeCell ref="J10:K10"/>
  </mergeCells>
  <conditionalFormatting sqref="C12">
    <cfRule type="duplicateValues" dxfId="21" priority="6"/>
  </conditionalFormatting>
  <conditionalFormatting sqref="C13">
    <cfRule type="duplicateValues" dxfId="20" priority="5"/>
  </conditionalFormatting>
  <conditionalFormatting sqref="C17">
    <cfRule type="duplicateValues" dxfId="19" priority="4"/>
  </conditionalFormatting>
  <conditionalFormatting sqref="C14">
    <cfRule type="duplicateValues" dxfId="18" priority="3"/>
  </conditionalFormatting>
  <conditionalFormatting sqref="C15">
    <cfRule type="duplicateValues" dxfId="17" priority="2"/>
  </conditionalFormatting>
  <conditionalFormatting sqref="C16">
    <cfRule type="duplicateValues" dxfId="16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opLeftCell="B1" zoomScaleNormal="100" zoomScalePageLayoutView="40" workbookViewId="0">
      <selection activeCell="J16" sqref="J16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1" width="12.140625" hidden="1" customWidth="1"/>
    <col min="12" max="12" width="14.7109375" hidden="1" customWidth="1"/>
    <col min="13" max="13" width="12.140625" hidden="1" customWidth="1"/>
    <col min="14" max="14" width="0" hidden="1" customWidth="1"/>
  </cols>
  <sheetData>
    <row r="1" spans="2:14" ht="18" x14ac:dyDescent="0.25">
      <c r="B1" s="8" t="str">
        <f>'[1]INDIVIDUALI(AP)'!B1</f>
        <v>2026.GADA LATVIJAS REPUBLIKAS KAUSA IZCĪŅA STENDA ŠAUŠANĀ</v>
      </c>
    </row>
    <row r="2" spans="2:14" ht="18" x14ac:dyDescent="0.25">
      <c r="B2" s="18" t="str">
        <f>'[1]INDIVIDUALI(AP)'!B2</f>
        <v>1.POSMS APAĻAIS UN TRANŠEJAS STENDS</v>
      </c>
      <c r="E2" s="8"/>
      <c r="F2" s="8"/>
      <c r="G2" s="11"/>
      <c r="I2" s="8"/>
      <c r="J2" s="8"/>
      <c r="K2" s="8"/>
      <c r="L2" s="8"/>
      <c r="N2" s="11"/>
    </row>
    <row r="3" spans="2:14" ht="18" x14ac:dyDescent="0.25">
      <c r="B3" s="9" t="str">
        <f>'[1]INDIVIDUALI(AP)'!B3</f>
        <v>KULDĪGA, LATVIJA</v>
      </c>
      <c r="E3" s="11"/>
      <c r="F3" s="11"/>
      <c r="G3" s="11"/>
      <c r="I3" s="18"/>
      <c r="J3" s="17"/>
      <c r="K3" s="8"/>
      <c r="L3" s="8"/>
      <c r="N3" s="11"/>
    </row>
    <row r="4" spans="2:14" ht="18" x14ac:dyDescent="0.25">
      <c r="B4" s="19" t="str">
        <f>'[1]INDIVIDUALI(AP)'!B4</f>
        <v>21.MARTS 2026</v>
      </c>
      <c r="E4" s="8"/>
      <c r="F4" s="8"/>
      <c r="G4" s="11"/>
      <c r="I4" s="9"/>
      <c r="J4" s="17"/>
      <c r="K4" s="17"/>
      <c r="L4" s="17"/>
      <c r="N4" s="11"/>
    </row>
    <row r="5" spans="2:14" ht="0.75" customHeight="1" x14ac:dyDescent="0.25"/>
    <row r="6" spans="2:14" ht="37.5" x14ac:dyDescent="0.5">
      <c r="B6" s="73" t="s">
        <v>1</v>
      </c>
      <c r="C6" s="73"/>
      <c r="D6" s="73"/>
      <c r="E6" s="73"/>
      <c r="F6" s="2"/>
    </row>
    <row r="7" spans="2:14" ht="23.25" x14ac:dyDescent="0.35">
      <c r="B7" s="76" t="str">
        <f>'INDIVIDUALI(TR)'!B8:F8</f>
        <v>TRANŠEJAS STENDS</v>
      </c>
      <c r="C7" s="72"/>
      <c r="D7" s="72"/>
      <c r="E7" s="72"/>
      <c r="F7" s="72"/>
    </row>
    <row r="8" spans="2:14" ht="23.25" x14ac:dyDescent="0.35">
      <c r="B8" s="71" t="s">
        <v>41</v>
      </c>
      <c r="C8" s="71"/>
      <c r="D8" s="71"/>
      <c r="E8" s="71"/>
      <c r="F8" s="71"/>
    </row>
    <row r="9" spans="2:14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25">
      <c r="B10" s="3"/>
      <c r="C10" s="3" t="s">
        <v>7</v>
      </c>
      <c r="D10" s="3"/>
      <c r="E10" s="74" t="s">
        <v>5</v>
      </c>
      <c r="F10" s="75"/>
      <c r="G10" s="75"/>
      <c r="H10" s="75"/>
      <c r="I10" s="75"/>
      <c r="J10" s="46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25">
      <c r="B11" s="21" t="s">
        <v>2</v>
      </c>
      <c r="C11" s="5" t="s">
        <v>3</v>
      </c>
      <c r="D11" s="5" t="s">
        <v>4</v>
      </c>
      <c r="E11" s="22">
        <v>1</v>
      </c>
      <c r="F11" s="22">
        <v>2</v>
      </c>
      <c r="G11" s="22">
        <v>3</v>
      </c>
      <c r="H11" s="22"/>
      <c r="I11" s="22"/>
      <c r="J11" s="23" t="s">
        <v>0</v>
      </c>
      <c r="K11" s="21" t="s">
        <v>6</v>
      </c>
      <c r="L11" s="4" t="s">
        <v>9</v>
      </c>
      <c r="M11" s="21" t="s">
        <v>11</v>
      </c>
      <c r="N11" s="21" t="s">
        <v>0</v>
      </c>
    </row>
    <row r="12" spans="2:14" ht="20.100000000000001" customHeight="1" x14ac:dyDescent="0.3">
      <c r="B12" s="38">
        <v>1</v>
      </c>
      <c r="C12" s="52">
        <v>16</v>
      </c>
      <c r="D12" s="55" t="s">
        <v>38</v>
      </c>
      <c r="E12" s="35">
        <v>17</v>
      </c>
      <c r="F12" s="35">
        <v>19</v>
      </c>
      <c r="G12" s="35">
        <v>18</v>
      </c>
      <c r="H12" s="35"/>
      <c r="I12" s="35"/>
      <c r="J12" s="39">
        <f>SUM(E12:I12)</f>
        <v>54</v>
      </c>
      <c r="K12" s="69"/>
      <c r="L12" s="69"/>
      <c r="M12" s="69"/>
      <c r="N12" s="70"/>
    </row>
    <row r="14" spans="2:14" x14ac:dyDescent="0.25">
      <c r="C14" s="40" t="s">
        <v>16</v>
      </c>
      <c r="D14" s="50" t="s">
        <v>20</v>
      </c>
    </row>
    <row r="15" spans="2:14" x14ac:dyDescent="0.25">
      <c r="C15" s="40" t="s">
        <v>15</v>
      </c>
      <c r="D15" s="50" t="s">
        <v>21</v>
      </c>
    </row>
    <row r="16" spans="2:14" x14ac:dyDescent="0.25">
      <c r="C16" s="40" t="s">
        <v>17</v>
      </c>
      <c r="D16" s="50" t="s">
        <v>42</v>
      </c>
    </row>
  </sheetData>
  <autoFilter ref="B11:L11">
    <sortState ref="B12:L13">
      <sortCondition descending="1" ref="J11"/>
    </sortState>
  </autoFilter>
  <mergeCells count="5">
    <mergeCell ref="B6:E6"/>
    <mergeCell ref="B7:F7"/>
    <mergeCell ref="B8:F8"/>
    <mergeCell ref="E10:G10"/>
    <mergeCell ref="H10:I10"/>
  </mergeCells>
  <conditionalFormatting sqref="C12">
    <cfRule type="duplicateValues" dxfId="15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B7" zoomScale="85" zoomScaleNormal="85" zoomScalePageLayoutView="55" workbookViewId="0">
      <selection activeCell="P12" sqref="P12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9" width="6.42578125" customWidth="1"/>
    <col min="10" max="10" width="8.5703125" customWidth="1"/>
    <col min="11" max="11" width="32.5703125" hidden="1" customWidth="1"/>
    <col min="16" max="16" width="39.5703125" customWidth="1"/>
  </cols>
  <sheetData>
    <row r="1" spans="2:17" ht="18" x14ac:dyDescent="0.25">
      <c r="B1" s="8" t="str">
        <f>'INDIVIDUALI(TR)'!B1</f>
        <v>2026.GADA LATVIJAS REPUBLIKAS KAUSA IZCĪŅA STENDA ŠAUŠANĀ</v>
      </c>
    </row>
    <row r="2" spans="2:17" ht="18" x14ac:dyDescent="0.25">
      <c r="B2" s="18" t="str">
        <f>'INDIVIDUALI(TR)'!B2</f>
        <v>1.POSMS APAĻĀ UN TRANŠEJAS STENDA ŠAUŠANĀ</v>
      </c>
      <c r="E2" s="8"/>
      <c r="G2" s="11"/>
      <c r="H2" s="11"/>
      <c r="I2" s="11"/>
      <c r="P2" s="81"/>
      <c r="Q2" s="81"/>
    </row>
    <row r="3" spans="2:17" ht="18" x14ac:dyDescent="0.25">
      <c r="B3" s="9" t="str">
        <f>'INDIVIDUALI(TR)'!B3</f>
        <v>KULDĪGA, LATVIJA</v>
      </c>
      <c r="E3" s="11"/>
      <c r="G3" s="11"/>
      <c r="H3" s="11"/>
      <c r="I3" s="11"/>
      <c r="P3" s="82"/>
      <c r="Q3" s="81"/>
    </row>
    <row r="4" spans="2:17" ht="18" x14ac:dyDescent="0.25">
      <c r="B4" s="19" t="str">
        <f>'INDIVIDUALI(TR)'!B4</f>
        <v>21.MARTS 2026</v>
      </c>
      <c r="E4" s="8"/>
      <c r="G4" s="11"/>
      <c r="H4" s="11"/>
      <c r="I4" s="11"/>
      <c r="P4" s="82"/>
      <c r="Q4" s="82"/>
    </row>
    <row r="5" spans="2:17" ht="0.75" customHeight="1" x14ac:dyDescent="0.25"/>
    <row r="6" spans="2:17" ht="37.5" x14ac:dyDescent="0.5">
      <c r="B6" s="73" t="s">
        <v>1</v>
      </c>
      <c r="C6" s="73"/>
      <c r="D6" s="73"/>
      <c r="E6" s="73"/>
      <c r="F6" s="2"/>
    </row>
    <row r="7" spans="2:17" ht="22.5" customHeight="1" x14ac:dyDescent="0.35">
      <c r="B7" s="76" t="str">
        <f>'INDIVIDUALI(TR)'!B8:F8</f>
        <v>TRANŠEJAS STENDS</v>
      </c>
      <c r="C7" s="72"/>
      <c r="D7" s="72"/>
      <c r="E7" s="72"/>
      <c r="F7" s="72"/>
    </row>
    <row r="8" spans="2:17" ht="23.25" customHeight="1" x14ac:dyDescent="0.25">
      <c r="B8" s="77" t="s">
        <v>12</v>
      </c>
      <c r="C8" s="77"/>
      <c r="D8" s="77"/>
      <c r="E8" s="77"/>
      <c r="F8" s="77"/>
    </row>
    <row r="9" spans="2:17" ht="8.25" customHeight="1" thickBot="1" x14ac:dyDescent="0.3">
      <c r="K9" s="1"/>
    </row>
    <row r="10" spans="2:17" x14ac:dyDescent="0.25">
      <c r="B10" s="85" t="s">
        <v>2</v>
      </c>
      <c r="C10" s="31" t="s">
        <v>7</v>
      </c>
      <c r="D10" s="83" t="s">
        <v>4</v>
      </c>
      <c r="E10" s="78" t="s">
        <v>5</v>
      </c>
      <c r="F10" s="79"/>
      <c r="G10" s="79"/>
      <c r="H10" s="79"/>
      <c r="I10" s="79"/>
      <c r="J10" s="80"/>
      <c r="K10" s="20"/>
    </row>
    <row r="11" spans="2:17" ht="15" customHeight="1" thickBot="1" x14ac:dyDescent="0.3">
      <c r="B11" s="86"/>
      <c r="C11" s="32" t="s">
        <v>3</v>
      </c>
      <c r="D11" s="84"/>
      <c r="E11" s="47">
        <v>1</v>
      </c>
      <c r="F11" s="33">
        <v>2</v>
      </c>
      <c r="G11" s="33">
        <v>3</v>
      </c>
      <c r="H11" s="33"/>
      <c r="I11" s="33"/>
      <c r="J11" s="34" t="s">
        <v>0</v>
      </c>
      <c r="K11" s="7" t="s">
        <v>13</v>
      </c>
    </row>
    <row r="12" spans="2:17" ht="36.75" customHeight="1" x14ac:dyDescent="0.25">
      <c r="B12" s="28">
        <v>1</v>
      </c>
      <c r="C12" s="29"/>
      <c r="D12" s="26" t="s">
        <v>35</v>
      </c>
      <c r="E12" s="29"/>
      <c r="F12" s="29"/>
      <c r="G12" s="29"/>
      <c r="H12" s="29"/>
      <c r="I12" s="29"/>
      <c r="J12" s="30">
        <f>J13+J14+J15</f>
        <v>154</v>
      </c>
      <c r="K12" s="15"/>
    </row>
    <row r="13" spans="2:17" ht="15" customHeight="1" x14ac:dyDescent="0.25">
      <c r="B13" s="44"/>
      <c r="C13" s="52">
        <v>4</v>
      </c>
      <c r="D13" s="55" t="s">
        <v>28</v>
      </c>
      <c r="E13" s="35">
        <f>VLOOKUP($D13,'INDIVIDUALI(TR)'!$D$12:$I$20,2,FALSE)</f>
        <v>11</v>
      </c>
      <c r="F13" s="35">
        <f>VLOOKUP(D13,'INDIVIDUALI(TR)'!$D$12:$I$20,3,FALSE)</f>
        <v>15</v>
      </c>
      <c r="G13" s="35">
        <f>VLOOKUP($D13,'INDIVIDUALI(TR)'!$D$12:$I$20,4,FALSE)</f>
        <v>12</v>
      </c>
      <c r="H13" s="35"/>
      <c r="I13" s="35"/>
      <c r="J13" s="42">
        <f>SUM(E13:I13)</f>
        <v>38</v>
      </c>
      <c r="K13" s="12"/>
    </row>
    <row r="14" spans="2:17" ht="15" customHeight="1" x14ac:dyDescent="0.25">
      <c r="B14" s="41"/>
      <c r="C14" s="52">
        <v>13</v>
      </c>
      <c r="D14" s="55" t="s">
        <v>26</v>
      </c>
      <c r="E14" s="35">
        <f>VLOOKUP($D14,'INDIVIDUALI(TR)'!$D$12:$I$20,2,FALSE)</f>
        <v>18</v>
      </c>
      <c r="F14" s="35">
        <f>VLOOKUP(D14,'INDIVIDUALI(TR)'!$D$12:$I$20,3,FALSE)</f>
        <v>20</v>
      </c>
      <c r="G14" s="35">
        <f>VLOOKUP(D14,'INDIVIDUALI(TR)'!$D$12:$I$20,4,FALSE)</f>
        <v>17</v>
      </c>
      <c r="H14" s="35"/>
      <c r="I14" s="35"/>
      <c r="J14" s="43">
        <f t="shared" ref="J14:J15" si="0">SUM(E14:I14)</f>
        <v>55</v>
      </c>
      <c r="K14" s="16"/>
    </row>
    <row r="15" spans="2:17" ht="15" customHeight="1" thickBot="1" x14ac:dyDescent="0.3">
      <c r="B15" s="41"/>
      <c r="C15" s="52">
        <v>15</v>
      </c>
      <c r="D15" s="55" t="s">
        <v>27</v>
      </c>
      <c r="E15" s="48">
        <f>VLOOKUP($D15,'INDIVIDUALI(TR)'!$D$12:$I$20,2,FALSE)</f>
        <v>20</v>
      </c>
      <c r="F15" s="48">
        <f>VLOOKUP(D15,'INDIVIDUALI(TR)'!$D$12:$I$20,3,FALSE)</f>
        <v>22</v>
      </c>
      <c r="G15" s="48">
        <f>VLOOKUP(D15,'INDIVIDUALI(TR)'!$D$12:$I$20,4,FALSE)</f>
        <v>19</v>
      </c>
      <c r="H15" s="35"/>
      <c r="I15" s="35"/>
      <c r="J15" s="49">
        <f t="shared" si="0"/>
        <v>61</v>
      </c>
      <c r="K15" s="12"/>
    </row>
    <row r="16" spans="2:17" ht="36.75" customHeight="1" x14ac:dyDescent="0.25">
      <c r="B16" s="24">
        <v>2</v>
      </c>
      <c r="C16" s="25"/>
      <c r="D16" s="26" t="s">
        <v>34</v>
      </c>
      <c r="E16" s="25"/>
      <c r="F16" s="25"/>
      <c r="G16" s="25"/>
      <c r="H16" s="25"/>
      <c r="I16" s="25"/>
      <c r="J16" s="27">
        <f>J17+J18+J19</f>
        <v>100</v>
      </c>
      <c r="K16" s="53"/>
    </row>
    <row r="17" spans="1:12" ht="16.5" x14ac:dyDescent="0.3">
      <c r="B17" s="41"/>
      <c r="C17" s="52">
        <v>2</v>
      </c>
      <c r="D17" s="56" t="s">
        <v>24</v>
      </c>
      <c r="E17" s="35">
        <f>VLOOKUP($D17,'INDIVIDUALI(TR)'!$D$12:$I$20,2,FALSE)</f>
        <v>15</v>
      </c>
      <c r="F17" s="35">
        <f>VLOOKUP(D17,'INDIVIDUALI(TR)'!$D$12:$I$20,3,FALSE)</f>
        <v>11</v>
      </c>
      <c r="G17" s="35">
        <f>VLOOKUP($D17,'INDIVIDUALI(TR)'!$D$12:$I$20,4,FALSE)</f>
        <v>18</v>
      </c>
      <c r="H17" s="35"/>
      <c r="I17" s="35"/>
      <c r="J17" s="42">
        <f>(SUM(E17:I17))/2</f>
        <v>22</v>
      </c>
      <c r="K17" s="53"/>
    </row>
    <row r="18" spans="1:12" ht="16.5" x14ac:dyDescent="0.25">
      <c r="B18" s="44"/>
      <c r="C18" s="52">
        <v>3</v>
      </c>
      <c r="D18" s="55" t="s">
        <v>29</v>
      </c>
      <c r="E18" s="35">
        <f>VLOOKUP($D18,'INDIVIDUALI(TR)'!$D$12:$I$20,2,FALSE)</f>
        <v>14</v>
      </c>
      <c r="F18" s="35">
        <f>VLOOKUP(D18,'INDIVIDUALI(TR)'!$D$12:$I$20,3,FALSE)</f>
        <v>11</v>
      </c>
      <c r="G18" s="35">
        <f>VLOOKUP(D18,'INDIVIDUALI(TR)'!$D$12:$I$20,4,FALSE)</f>
        <v>14</v>
      </c>
      <c r="H18" s="35"/>
      <c r="I18" s="35"/>
      <c r="J18" s="42">
        <f>SUM(E18:I18)</f>
        <v>39</v>
      </c>
      <c r="K18" s="53"/>
    </row>
    <row r="19" spans="1:12" ht="17.25" thickBot="1" x14ac:dyDescent="0.3">
      <c r="B19" s="62"/>
      <c r="C19" s="63">
        <v>6</v>
      </c>
      <c r="D19" s="64" t="s">
        <v>25</v>
      </c>
      <c r="E19" s="65">
        <f>VLOOKUP($D19,'INDIVIDUALI(TR)'!$D$12:$I$20,2,FALSE)</f>
        <v>15</v>
      </c>
      <c r="F19" s="65">
        <f>VLOOKUP(D19,'INDIVIDUALI(TR)'!$D$12:$I$20,3,FALSE)</f>
        <v>13</v>
      </c>
      <c r="G19" s="65">
        <f>VLOOKUP(D19,'INDIVIDUALI(TR)'!$D$12:$I$20,4,FALSE)</f>
        <v>11</v>
      </c>
      <c r="H19" s="57"/>
      <c r="I19" s="57"/>
      <c r="J19" s="58">
        <f>SUM(E19:I19)</f>
        <v>39</v>
      </c>
      <c r="K19" s="53"/>
    </row>
    <row r="20" spans="1:12" ht="36.6" customHeight="1" x14ac:dyDescent="0.25">
      <c r="A20" s="66"/>
      <c r="B20" s="24">
        <v>3</v>
      </c>
      <c r="C20" s="25"/>
      <c r="D20" s="26" t="s">
        <v>44</v>
      </c>
      <c r="E20" s="25"/>
      <c r="F20" s="25"/>
      <c r="G20" s="25"/>
      <c r="H20" s="25"/>
      <c r="I20" s="25"/>
      <c r="J20" s="27">
        <f>J21+J22+J23</f>
        <v>101</v>
      </c>
      <c r="K20" s="59"/>
      <c r="L20" s="60"/>
    </row>
    <row r="21" spans="1:12" ht="15" customHeight="1" x14ac:dyDescent="0.3">
      <c r="A21" s="67"/>
      <c r="B21" s="41"/>
      <c r="C21" s="52">
        <v>2</v>
      </c>
      <c r="D21" s="56" t="s">
        <v>43</v>
      </c>
      <c r="E21" s="35">
        <v>14</v>
      </c>
      <c r="F21" s="35">
        <v>17</v>
      </c>
      <c r="G21" s="35">
        <v>18</v>
      </c>
      <c r="H21" s="35"/>
      <c r="I21" s="35"/>
      <c r="J21" s="42">
        <f>SUM(E21:G21)</f>
        <v>49</v>
      </c>
      <c r="K21" s="12"/>
      <c r="L21" s="61"/>
    </row>
    <row r="22" spans="1:12" ht="15" customHeight="1" x14ac:dyDescent="0.3">
      <c r="A22" s="68"/>
      <c r="B22" s="44"/>
      <c r="C22" s="52">
        <v>3</v>
      </c>
      <c r="D22" s="56" t="s">
        <v>43</v>
      </c>
      <c r="E22" s="35">
        <v>16</v>
      </c>
      <c r="F22" s="35">
        <v>19</v>
      </c>
      <c r="G22" s="35">
        <v>17</v>
      </c>
      <c r="H22" s="35"/>
      <c r="I22" s="35"/>
      <c r="J22" s="42">
        <f>SUM(E22:I22)</f>
        <v>52</v>
      </c>
      <c r="K22" s="16"/>
      <c r="L22" s="61"/>
    </row>
    <row r="23" spans="1:12" ht="15" customHeight="1" x14ac:dyDescent="0.25">
      <c r="A23" s="68"/>
      <c r="B23" s="62"/>
      <c r="C23" s="63"/>
      <c r="D23" s="64"/>
      <c r="E23" s="65"/>
      <c r="F23" s="65"/>
      <c r="G23" s="65"/>
      <c r="H23" s="57"/>
      <c r="I23" s="57"/>
      <c r="J23" s="58"/>
      <c r="K23" s="12"/>
      <c r="L23" s="61"/>
    </row>
    <row r="24" spans="1:12" ht="20.25" x14ac:dyDescent="0.25">
      <c r="K24" s="15"/>
      <c r="L24" s="60"/>
    </row>
    <row r="25" spans="1:12" x14ac:dyDescent="0.25">
      <c r="C25" s="40" t="s">
        <v>16</v>
      </c>
      <c r="D25" t="s">
        <v>20</v>
      </c>
      <c r="L25" s="60"/>
    </row>
    <row r="26" spans="1:12" x14ac:dyDescent="0.25">
      <c r="C26" s="40" t="s">
        <v>15</v>
      </c>
      <c r="D26" t="s">
        <v>21</v>
      </c>
      <c r="L26" s="60"/>
    </row>
    <row r="27" spans="1:12" x14ac:dyDescent="0.25">
      <c r="C27" s="40" t="s">
        <v>17</v>
      </c>
      <c r="D27" t="s">
        <v>22</v>
      </c>
      <c r="L27" s="60"/>
    </row>
  </sheetData>
  <autoFilter ref="B11:K11">
    <sortState ref="B13:L30">
      <sortCondition ref="C12"/>
    </sortState>
  </autoFilter>
  <mergeCells count="9">
    <mergeCell ref="B7:F7"/>
    <mergeCell ref="B8:F8"/>
    <mergeCell ref="E10:J10"/>
    <mergeCell ref="P2:Q2"/>
    <mergeCell ref="P3:Q3"/>
    <mergeCell ref="P4:Q4"/>
    <mergeCell ref="B6:E6"/>
    <mergeCell ref="D10:D11"/>
    <mergeCell ref="B10:B11"/>
  </mergeCells>
  <conditionalFormatting sqref="C13">
    <cfRule type="duplicateValues" dxfId="14" priority="12"/>
  </conditionalFormatting>
  <conditionalFormatting sqref="C14">
    <cfRule type="duplicateValues" dxfId="13" priority="10"/>
  </conditionalFormatting>
  <conditionalFormatting sqref="C17">
    <cfRule type="duplicateValues" dxfId="9" priority="6"/>
  </conditionalFormatting>
  <conditionalFormatting sqref="C18">
    <cfRule type="duplicateValues" dxfId="8" priority="5"/>
  </conditionalFormatting>
  <conditionalFormatting sqref="C19">
    <cfRule type="duplicateValues" dxfId="7" priority="4"/>
  </conditionalFormatting>
  <conditionalFormatting sqref="C15">
    <cfRule type="duplicateValues" dxfId="6" priority="25"/>
  </conditionalFormatting>
  <conditionalFormatting sqref="C21">
    <cfRule type="duplicateValues" dxfId="5" priority="3"/>
  </conditionalFormatting>
  <conditionalFormatting sqref="C22">
    <cfRule type="duplicateValues" dxfId="3" priority="2"/>
  </conditionalFormatting>
  <conditionalFormatting sqref="C23">
    <cfRule type="duplicateValues" dxfId="1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INDIVIDUALI(TR)</vt:lpstr>
      <vt:lpstr>JUNIORI(TR)</vt:lpstr>
      <vt:lpstr>SIEVIETES(TR)</vt:lpstr>
      <vt:lpstr>KOMANDAS(TR)</vt:lpstr>
      <vt:lpstr>'INDIVIDUALI(TR)'!Print_Area</vt:lpstr>
      <vt:lpstr>'KOMANDAS(TR)'!Print_Area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2026-03-21T11:53:18Z</cp:lastPrinted>
  <dcterms:created xsi:type="dcterms:W3CDTF">2016-07-17T20:06:56Z</dcterms:created>
  <dcterms:modified xsi:type="dcterms:W3CDTF">2026-03-21T18:38:14Z</dcterms:modified>
</cp:coreProperties>
</file>