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2 gada sezona\LK 2022\LK2, Rīga\"/>
    </mc:Choice>
  </mc:AlternateContent>
  <bookViews>
    <workbookView xWindow="0" yWindow="0" windowWidth="20490" windowHeight="7755"/>
  </bookViews>
  <sheets>
    <sheet name="INDIVIDUALI(TR)" sheetId="4" r:id="rId1"/>
    <sheet name="JUNIORI(TR)" sheetId="9" r:id="rId2"/>
    <sheet name="KOMANDAS(TR)" sheetId="10" r:id="rId3"/>
  </sheets>
  <definedNames>
    <definedName name="_xlnm._FilterDatabase" localSheetId="0" hidden="1">'INDIVIDUALI(TR)'!$B$11:$N$11</definedName>
    <definedName name="_xlnm._FilterDatabase" localSheetId="1" hidden="1">'JUNIORI(TR)'!$B$11:$L$11</definedName>
    <definedName name="_xlnm._FilterDatabase" localSheetId="2" hidden="1">'KOMANDAS(TR)'!$B$11:$K$11</definedName>
    <definedName name="_xlnm.Print_Area" localSheetId="0">'INDIVIDUALI(TR)'!$A$1:$P$36</definedName>
    <definedName name="_xlnm.Print_Area" localSheetId="2">'KOMANDAS(TR)'!$A$1:$K$29</definedName>
  </definedNames>
  <calcPr calcId="152511"/>
</workbook>
</file>

<file path=xl/calcChain.xml><?xml version="1.0" encoding="utf-8"?>
<calcChain xmlns="http://schemas.openxmlformats.org/spreadsheetml/2006/main">
  <c r="M25" i="4" l="1"/>
  <c r="M26" i="4"/>
  <c r="M23" i="4"/>
  <c r="M24" i="4"/>
  <c r="M22" i="4"/>
  <c r="M21" i="4"/>
  <c r="M20" i="4"/>
  <c r="M19" i="4"/>
  <c r="M18" i="4"/>
  <c r="M17" i="4"/>
  <c r="M16" i="4"/>
  <c r="M15" i="4"/>
  <c r="M14" i="4"/>
  <c r="M13" i="4"/>
  <c r="J21" i="10"/>
  <c r="J13" i="4"/>
  <c r="J28" i="4"/>
  <c r="J15" i="4"/>
  <c r="J27" i="4"/>
  <c r="J30" i="4"/>
  <c r="J31" i="4"/>
  <c r="J19" i="10" l="1"/>
  <c r="J13" i="9"/>
  <c r="J29" i="4"/>
  <c r="J18" i="10" l="1"/>
  <c r="J17" i="10"/>
  <c r="J23" i="10"/>
  <c r="B7" i="10"/>
  <c r="B7" i="9"/>
  <c r="J12" i="4" l="1"/>
  <c r="J21" i="4"/>
  <c r="J22" i="4"/>
  <c r="J24" i="4"/>
  <c r="J16" i="4"/>
  <c r="J18" i="4"/>
  <c r="J17" i="4"/>
  <c r="J25" i="4"/>
  <c r="J14" i="4"/>
  <c r="J23" i="4"/>
  <c r="J20" i="4"/>
  <c r="J19" i="4"/>
  <c r="J26" i="4"/>
  <c r="B2" i="10"/>
  <c r="B3" i="10"/>
  <c r="B4" i="10"/>
  <c r="B1" i="10"/>
  <c r="B2" i="9"/>
  <c r="B3" i="9"/>
  <c r="B4" i="9"/>
  <c r="B1" i="9"/>
  <c r="J12" i="9" l="1"/>
  <c r="J15" i="9"/>
  <c r="J14" i="9"/>
  <c r="J14" i="10"/>
  <c r="J22" i="10"/>
  <c r="J24" i="10"/>
  <c r="J15" i="10"/>
  <c r="J13" i="10"/>
  <c r="J20" i="10" s="1"/>
  <c r="J12" i="10" l="1"/>
  <c r="J16" i="10" s="1"/>
</calcChain>
</file>

<file path=xl/sharedStrings.xml><?xml version="1.0" encoding="utf-8"?>
<sst xmlns="http://schemas.openxmlformats.org/spreadsheetml/2006/main" count="100" uniqueCount="55">
  <si>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</si>
  <si>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</si>
  <si>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</si>
  <si>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</si>
  <si>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</si>
  <si>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</si>
  <si>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</si>
  <si>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</si>
  <si>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</si>
  <si>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</si>
  <si>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</si>
  <si>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</si>
  <si>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</si>
  <si>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</si>
  <si>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 xml:space="preserve">Sekretārs: </t>
  </si>
  <si>
    <t xml:space="preserve">Galvenais tiesnesis: </t>
  </si>
  <si>
    <t xml:space="preserve">Laukuma tiesneši: </t>
  </si>
  <si>
    <t>PUSFINĀLS</t>
  </si>
  <si>
    <t>APAĻAIS STENDS UN TRANŠEJAS STENDS</t>
  </si>
  <si>
    <t>2022.GADA LATVIJAS REPUBLIKAS KAUSA IZCĪŅA</t>
  </si>
  <si>
    <t>JUNIORU KONKURENCĒ</t>
  </si>
  <si>
    <t>TRANŠEJAS STENDS</t>
  </si>
  <si>
    <t>SALDUS</t>
  </si>
  <si>
    <t>KULDĪGA 2</t>
  </si>
  <si>
    <t>Gunārs Freimanis</t>
  </si>
  <si>
    <t>PĀRŠAUDE</t>
  </si>
  <si>
    <t>VĪRIEŠU KONKURENCE</t>
  </si>
  <si>
    <t>RĪGA, LATVIJA</t>
  </si>
  <si>
    <t>11.Jūnijs 2022</t>
  </si>
  <si>
    <t>Olga Bardiša</t>
  </si>
  <si>
    <t xml:space="preserve">Andruskevics Aleksandrs </t>
  </si>
  <si>
    <t>Apse Andis</t>
  </si>
  <si>
    <t>Bērziņš Normunds</t>
  </si>
  <si>
    <t>Bērziņš Raivis</t>
  </si>
  <si>
    <t>Freimanis Mārtiņš</t>
  </si>
  <si>
    <t>Gailītis Edgars</t>
  </si>
  <si>
    <t>Gulbis Jānis</t>
  </si>
  <si>
    <t>Jurgenovskis Tālis</t>
  </si>
  <si>
    <t>Jurgenovskis Kārlis</t>
  </si>
  <si>
    <t xml:space="preserve">Mārtiņsons Edvīns </t>
  </si>
  <si>
    <t>Mārtiņsons Andis</t>
  </si>
  <si>
    <t>Onužāns Raitis</t>
  </si>
  <si>
    <t>Pareizs Ints</t>
  </si>
  <si>
    <t>Svārups Andris</t>
  </si>
  <si>
    <t>Tuka Raivo</t>
  </si>
  <si>
    <t>Vēveris Atis</t>
  </si>
  <si>
    <t>Vēveris Niklāvs</t>
  </si>
  <si>
    <t>Upelniece Diāna</t>
  </si>
  <si>
    <t>Kārlis Jurgenovskis</t>
  </si>
  <si>
    <t>Andis Mārtiņsons</t>
  </si>
  <si>
    <t>Niklāvs Vēveris</t>
  </si>
  <si>
    <t>Mārtiņš Freimanis</t>
  </si>
  <si>
    <t>Mārtiņsons Edvīvns</t>
  </si>
  <si>
    <t>CAUNA</t>
  </si>
  <si>
    <t>kopv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</si>
</sst>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 tint="0.499984740745262"/>
      <name val="Arial Narrow"/>
      <family val="2"/>
      <charset val="186"/>
    </font>
    <font>
      <b/>
      <sz val="12"/>
      <color theme="1" tint="0.499984740745262"/>
      <name val="Arial Narrow"/>
      <family val="2"/>
      <charset val="186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0C0C0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98">
    <xf numFmtId="0" fontId="0" fillId="0" borderId="0" xfId="0"/>
    <xf numFmtId="0" fontId="0" fillId="0" borderId="1" xfId="0" applyBorder="1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5" fillId="4" borderId="1" xfId="0" applyFont="1" applyFill="1" applyBorder="1" applyAlignment="1">
      <alignment horizontal="center" vertical="center"/>
    </xf>
    <xf numFmtId="0" fontId="0" fillId="0" borderId="0" xfId="0" applyBorder="1"/>
    <xf numFmtId="0" fontId="10" fillId="4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7" fillId="3" borderId="7" xfId="0" applyFont="1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ill="1" applyBorder="1"/>
    <xf numFmtId="0" fontId="11" fillId="5" borderId="10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9" xfId="0" applyFill="1" applyBorder="1"/>
    <xf numFmtId="0" fontId="14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5" fillId="5" borderId="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vertical="center" wrapText="1"/>
    </xf>
    <xf numFmtId="0" fontId="19" fillId="7" borderId="30" xfId="0" applyFont="1" applyFill="1" applyBorder="1" applyAlignment="1">
      <alignment vertical="center" wrapText="1"/>
    </xf>
    <xf numFmtId="0" fontId="19" fillId="7" borderId="31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/>
    </xf>
  </cellXfs>
  <cellStyles count="2">
    <cellStyle name="Normal" xfId="0" builtinId="0"/>
    <cellStyle name="Style 1" xfId="1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12</xdr:col>
      <xdr:colOff>438150</xdr:colOff>
      <xdr:row>6</xdr:row>
      <xdr:rowOff>142875</xdr:rowOff>
    </xdr:to>
    <xdr:pic>
      <xdr:nvPicPr>
        <xdr:cNvPr id="1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315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view="pageBreakPreview" topLeftCell="B10" zoomScaleNormal="100" zoomScaleSheetLayoutView="100" zoomScalePageLayoutView="40" workbookViewId="0">
      <selection activeCell="M17" sqref="M17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2" width="12.140625" customWidth="1"/>
    <col min="13" max="13" width="7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1:26" ht="18" x14ac:dyDescent="0.25">
      <c r="B1" s="23" t="s">
        <v>19</v>
      </c>
    </row>
    <row r="2" spans="1:26" ht="18" x14ac:dyDescent="0.25">
      <c r="B2" s="28" t="s">
        <v>18</v>
      </c>
      <c r="F2" s="8"/>
      <c r="G2" s="11"/>
      <c r="J2" s="23"/>
      <c r="K2" s="64"/>
      <c r="L2" s="64"/>
      <c r="M2" s="23"/>
      <c r="N2" s="23"/>
      <c r="P2" s="11"/>
      <c r="Q2" s="11"/>
    </row>
    <row r="3" spans="1:26" ht="18" x14ac:dyDescent="0.25">
      <c r="B3" s="25" t="s">
        <v>27</v>
      </c>
      <c r="F3" s="11"/>
      <c r="G3" s="11"/>
      <c r="J3" s="24"/>
      <c r="K3" s="64"/>
      <c r="L3" s="64"/>
      <c r="M3" s="23"/>
      <c r="N3" s="23"/>
      <c r="P3" s="11"/>
      <c r="Q3" s="11"/>
    </row>
    <row r="4" spans="1:26" ht="18" x14ac:dyDescent="0.25">
      <c r="B4" s="29" t="s">
        <v>28</v>
      </c>
      <c r="F4" s="8"/>
      <c r="G4" s="11"/>
      <c r="J4" s="24"/>
      <c r="K4" s="65"/>
      <c r="L4" s="65"/>
      <c r="M4" s="24"/>
      <c r="N4" s="24"/>
      <c r="P4" s="11"/>
      <c r="Q4" s="11"/>
    </row>
    <row r="5" spans="1:26" ht="18" customHeight="1" x14ac:dyDescent="0.25">
      <c r="F5" s="9"/>
      <c r="G5" s="15"/>
      <c r="J5" s="25"/>
      <c r="K5" s="38"/>
      <c r="L5" s="38"/>
      <c r="M5" s="25"/>
      <c r="N5" s="25"/>
      <c r="P5" s="15"/>
      <c r="Q5" s="15"/>
    </row>
    <row r="6" spans="1:26" ht="0.75" customHeight="1" x14ac:dyDescent="0.25"/>
    <row r="7" spans="1:26" ht="29.25" customHeight="1" x14ac:dyDescent="0.5">
      <c r="B7" s="80" t="s">
        <v>1</v>
      </c>
      <c r="C7" s="80"/>
      <c r="D7" s="80"/>
      <c r="E7" s="80"/>
      <c r="F7" s="2"/>
    </row>
    <row r="8" spans="1:26" ht="23.25" x14ac:dyDescent="0.35">
      <c r="B8" s="79" t="s">
        <v>21</v>
      </c>
      <c r="C8" s="79"/>
      <c r="D8" s="79"/>
      <c r="E8" s="79"/>
      <c r="F8" s="79"/>
    </row>
    <row r="9" spans="1:26" ht="23.25" x14ac:dyDescent="0.35">
      <c r="B9" s="78" t="s">
        <v>26</v>
      </c>
      <c r="C9" s="78"/>
      <c r="D9" s="78"/>
      <c r="E9" s="78"/>
      <c r="F9" s="78"/>
    </row>
    <row r="10" spans="1:26" x14ac:dyDescent="0.25">
      <c r="B10" s="3"/>
      <c r="C10" s="3" t="s">
        <v>7</v>
      </c>
      <c r="D10" s="3"/>
      <c r="E10" s="81" t="s">
        <v>5</v>
      </c>
      <c r="F10" s="82"/>
      <c r="G10" s="82"/>
      <c r="H10" s="82"/>
      <c r="I10" s="82"/>
      <c r="J10" s="71"/>
      <c r="K10" s="3"/>
      <c r="L10" s="3"/>
      <c r="M10" s="3" t="s">
        <v>54</v>
      </c>
      <c r="N10" s="30" t="s">
        <v>8</v>
      </c>
      <c r="O10" s="3" t="s">
        <v>10</v>
      </c>
      <c r="P10" s="3" t="s">
        <v>9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5" customHeight="1" thickBot="1" x14ac:dyDescent="0.3">
      <c r="B11" s="5" t="s">
        <v>2</v>
      </c>
      <c r="C11" s="34" t="s">
        <v>3</v>
      </c>
      <c r="D11" s="34" t="s">
        <v>4</v>
      </c>
      <c r="E11" s="6">
        <v>1</v>
      </c>
      <c r="F11" s="6">
        <v>2</v>
      </c>
      <c r="G11" s="6">
        <v>3</v>
      </c>
      <c r="H11" s="6"/>
      <c r="I11" s="6"/>
      <c r="J11" s="7" t="s">
        <v>0</v>
      </c>
      <c r="K11" s="5" t="s">
        <v>17</v>
      </c>
      <c r="L11" s="5" t="s">
        <v>6</v>
      </c>
      <c r="M11" s="5" t="s">
        <v>9</v>
      </c>
      <c r="N11" s="10" t="s">
        <v>9</v>
      </c>
      <c r="O11" s="5" t="s">
        <v>11</v>
      </c>
      <c r="P11" s="5" t="s">
        <v>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s="32" customFormat="1" ht="20.100000000000001" customHeight="1" x14ac:dyDescent="0.3">
      <c r="A12" s="39"/>
      <c r="B12" s="70">
        <v>1</v>
      </c>
      <c r="C12" s="97">
        <v>40</v>
      </c>
      <c r="D12" s="94" t="s">
        <v>31</v>
      </c>
      <c r="E12" s="51">
        <v>23</v>
      </c>
      <c r="F12" s="51">
        <v>22</v>
      </c>
      <c r="G12" s="51">
        <v>17</v>
      </c>
      <c r="H12" s="51"/>
      <c r="I12" s="51"/>
      <c r="J12" s="57">
        <f>SUM(E12:I12)</f>
        <v>62</v>
      </c>
      <c r="K12" s="51">
        <v>19</v>
      </c>
      <c r="L12" s="51">
        <v>28</v>
      </c>
      <c r="M12" s="51">
        <v>50</v>
      </c>
      <c r="N12" s="52"/>
      <c r="O12" s="52"/>
      <c r="P12" s="52"/>
    </row>
    <row r="13" spans="1:26" s="32" customFormat="1" ht="20.100000000000001" customHeight="1" x14ac:dyDescent="0.3">
      <c r="B13" s="70">
        <v>2</v>
      </c>
      <c r="C13" s="97">
        <v>28</v>
      </c>
      <c r="D13" s="95" t="s">
        <v>44</v>
      </c>
      <c r="E13" s="51">
        <v>17</v>
      </c>
      <c r="F13" s="51">
        <v>19</v>
      </c>
      <c r="G13" s="51">
        <v>15</v>
      </c>
      <c r="H13" s="51"/>
      <c r="I13" s="51"/>
      <c r="J13" s="57">
        <f>SUM(E13:I13)</f>
        <v>51</v>
      </c>
      <c r="K13" s="51">
        <v>18</v>
      </c>
      <c r="L13" s="97">
        <v>23</v>
      </c>
      <c r="M13" s="51">
        <f>18+25-(62-J13)</f>
        <v>32</v>
      </c>
      <c r="N13" s="52"/>
      <c r="O13" s="58"/>
      <c r="P13" s="59"/>
    </row>
    <row r="14" spans="1:26" s="32" customFormat="1" ht="20.100000000000001" customHeight="1" x14ac:dyDescent="0.3">
      <c r="B14" s="70">
        <v>3</v>
      </c>
      <c r="C14" s="97">
        <v>33</v>
      </c>
      <c r="D14" s="95" t="s">
        <v>39</v>
      </c>
      <c r="E14" s="51">
        <v>17</v>
      </c>
      <c r="F14" s="51">
        <v>18</v>
      </c>
      <c r="G14" s="51">
        <v>21</v>
      </c>
      <c r="H14" s="51"/>
      <c r="I14" s="51"/>
      <c r="J14" s="57">
        <f>SUM(E14:I14)</f>
        <v>56</v>
      </c>
      <c r="K14" s="51">
        <v>13</v>
      </c>
      <c r="L14" s="51">
        <v>15</v>
      </c>
      <c r="M14" s="51">
        <f>15+25-(62-J14)</f>
        <v>34</v>
      </c>
      <c r="N14" s="52"/>
      <c r="O14" s="52"/>
      <c r="P14" s="59"/>
    </row>
    <row r="15" spans="1:26" s="32" customFormat="1" ht="20.100000000000001" customHeight="1" x14ac:dyDescent="0.3">
      <c r="B15" s="70">
        <v>4</v>
      </c>
      <c r="C15" s="97">
        <v>32</v>
      </c>
      <c r="D15" s="95" t="s">
        <v>45</v>
      </c>
      <c r="E15" s="51">
        <v>21</v>
      </c>
      <c r="F15" s="51">
        <v>16</v>
      </c>
      <c r="G15" s="51">
        <v>22</v>
      </c>
      <c r="H15" s="51"/>
      <c r="I15" s="51"/>
      <c r="J15" s="57">
        <f>SUM(E15:I15)</f>
        <v>59</v>
      </c>
      <c r="K15" s="51">
        <v>18</v>
      </c>
      <c r="L15" s="51">
        <v>7</v>
      </c>
      <c r="M15" s="51">
        <f>12+25-(62-J15)</f>
        <v>34</v>
      </c>
      <c r="N15" s="52"/>
      <c r="O15" s="52"/>
      <c r="P15" s="59"/>
    </row>
    <row r="16" spans="1:26" s="32" customFormat="1" ht="20.100000000000001" customHeight="1" x14ac:dyDescent="0.3">
      <c r="B16" s="70">
        <v>5</v>
      </c>
      <c r="C16" s="97"/>
      <c r="D16" s="95" t="s">
        <v>30</v>
      </c>
      <c r="E16" s="51">
        <v>16</v>
      </c>
      <c r="F16" s="51">
        <v>17</v>
      </c>
      <c r="G16" s="51">
        <v>19</v>
      </c>
      <c r="H16" s="51"/>
      <c r="I16" s="51"/>
      <c r="J16" s="57">
        <f>SUM(E16:I16)</f>
        <v>52</v>
      </c>
      <c r="K16" s="51">
        <v>16</v>
      </c>
      <c r="L16" s="51"/>
      <c r="M16" s="51">
        <f>10+25-(62-J16)</f>
        <v>25</v>
      </c>
      <c r="N16" s="52"/>
      <c r="O16" s="52"/>
      <c r="P16" s="59"/>
    </row>
    <row r="17" spans="1:16" s="32" customFormat="1" ht="20.100000000000001" customHeight="1" x14ac:dyDescent="0.3">
      <c r="B17" s="70">
        <v>6</v>
      </c>
      <c r="C17" s="97">
        <v>25</v>
      </c>
      <c r="D17" s="95" t="s">
        <v>35</v>
      </c>
      <c r="E17" s="51">
        <v>22</v>
      </c>
      <c r="F17" s="51">
        <v>18</v>
      </c>
      <c r="G17" s="51">
        <v>21</v>
      </c>
      <c r="H17" s="51"/>
      <c r="I17" s="51"/>
      <c r="J17" s="57">
        <f>SUM(E17:I17)</f>
        <v>61</v>
      </c>
      <c r="K17" s="51">
        <v>13</v>
      </c>
      <c r="L17" s="51"/>
      <c r="M17" s="51">
        <f>8+25-(62-J17)</f>
        <v>32</v>
      </c>
      <c r="N17" s="52"/>
      <c r="O17" s="52"/>
      <c r="P17" s="53"/>
    </row>
    <row r="18" spans="1:16" s="32" customFormat="1" ht="20.100000000000001" customHeight="1" x14ac:dyDescent="0.3">
      <c r="B18" s="70">
        <v>7</v>
      </c>
      <c r="C18" s="97">
        <v>23</v>
      </c>
      <c r="D18" s="95" t="s">
        <v>38</v>
      </c>
      <c r="E18" s="51">
        <v>18</v>
      </c>
      <c r="F18" s="51">
        <v>17</v>
      </c>
      <c r="G18" s="51">
        <v>20</v>
      </c>
      <c r="H18" s="51"/>
      <c r="I18" s="51"/>
      <c r="J18" s="57">
        <f>SUM(E18:I18)</f>
        <v>55</v>
      </c>
      <c r="K18" s="51">
        <v>8</v>
      </c>
      <c r="L18" s="51"/>
      <c r="M18" s="51">
        <f>6+25-(62-J18)</f>
        <v>24</v>
      </c>
      <c r="N18" s="52"/>
      <c r="O18" s="58"/>
      <c r="P18" s="59"/>
    </row>
    <row r="19" spans="1:16" s="32" customFormat="1" ht="20.100000000000001" customHeight="1" x14ac:dyDescent="0.3">
      <c r="B19" s="70">
        <v>8</v>
      </c>
      <c r="C19" s="97">
        <v>41</v>
      </c>
      <c r="D19" s="95" t="s">
        <v>41</v>
      </c>
      <c r="E19" s="51">
        <v>18</v>
      </c>
      <c r="F19" s="51">
        <v>17</v>
      </c>
      <c r="G19" s="51">
        <v>17</v>
      </c>
      <c r="H19" s="51"/>
      <c r="I19" s="51"/>
      <c r="J19" s="57">
        <f>SUM(E19:I19)</f>
        <v>52</v>
      </c>
      <c r="K19" s="51">
        <v>5</v>
      </c>
      <c r="L19" s="52"/>
      <c r="M19" s="51">
        <f>4+25-(62-J19)</f>
        <v>19</v>
      </c>
      <c r="N19" s="52"/>
      <c r="O19" s="52"/>
      <c r="P19" s="59"/>
    </row>
    <row r="20" spans="1:16" s="32" customFormat="1" ht="20.100000000000001" customHeight="1" x14ac:dyDescent="0.3">
      <c r="B20" s="70">
        <v>9</v>
      </c>
      <c r="C20" s="97">
        <v>39</v>
      </c>
      <c r="D20" s="95" t="s">
        <v>43</v>
      </c>
      <c r="E20" s="51">
        <v>19</v>
      </c>
      <c r="F20" s="51">
        <v>14</v>
      </c>
      <c r="G20" s="51">
        <v>16</v>
      </c>
      <c r="H20" s="51"/>
      <c r="I20" s="51"/>
      <c r="J20" s="57">
        <f>SUM(E20:I20)</f>
        <v>49</v>
      </c>
      <c r="K20" s="51"/>
      <c r="L20" s="51"/>
      <c r="M20" s="51">
        <f>2+25-(62-J20)</f>
        <v>14</v>
      </c>
      <c r="N20" s="52"/>
      <c r="O20" s="52"/>
      <c r="P20" s="59"/>
    </row>
    <row r="21" spans="1:16" s="32" customFormat="1" ht="20.100000000000001" customHeight="1" x14ac:dyDescent="0.3">
      <c r="B21" s="70">
        <v>10</v>
      </c>
      <c r="C21" s="97">
        <v>26</v>
      </c>
      <c r="D21" s="95" t="s">
        <v>40</v>
      </c>
      <c r="E21" s="51">
        <v>15</v>
      </c>
      <c r="F21" s="51">
        <v>14</v>
      </c>
      <c r="G21" s="51">
        <v>16</v>
      </c>
      <c r="H21" s="51"/>
      <c r="I21" s="51"/>
      <c r="J21" s="57">
        <f>SUM(E21:I21)</f>
        <v>45</v>
      </c>
      <c r="K21" s="51"/>
      <c r="L21" s="51"/>
      <c r="M21" s="51">
        <f>1+25-(62-J21)</f>
        <v>9</v>
      </c>
      <c r="N21" s="52"/>
      <c r="O21" s="52"/>
      <c r="P21" s="59"/>
    </row>
    <row r="22" spans="1:16" s="32" customFormat="1" ht="20.100000000000001" customHeight="1" x14ac:dyDescent="0.3">
      <c r="B22" s="70">
        <v>11</v>
      </c>
      <c r="C22" s="97">
        <v>27</v>
      </c>
      <c r="D22" s="95" t="s">
        <v>33</v>
      </c>
      <c r="E22" s="51">
        <v>12</v>
      </c>
      <c r="F22" s="51">
        <v>18</v>
      </c>
      <c r="G22" s="51">
        <v>13</v>
      </c>
      <c r="H22" s="51"/>
      <c r="I22" s="51"/>
      <c r="J22" s="57">
        <f>SUM(E22:I22)</f>
        <v>43</v>
      </c>
      <c r="K22" s="51"/>
      <c r="L22" s="51"/>
      <c r="M22" s="51">
        <f>0+25-(62-J22)</f>
        <v>6</v>
      </c>
      <c r="N22" s="52"/>
      <c r="O22" s="58"/>
      <c r="P22" s="59"/>
    </row>
    <row r="23" spans="1:16" s="32" customFormat="1" ht="20.100000000000001" customHeight="1" x14ac:dyDescent="0.3">
      <c r="B23" s="70">
        <v>12</v>
      </c>
      <c r="C23" s="97">
        <v>21</v>
      </c>
      <c r="D23" s="95" t="s">
        <v>37</v>
      </c>
      <c r="E23" s="51">
        <v>12</v>
      </c>
      <c r="F23" s="51">
        <v>12</v>
      </c>
      <c r="G23" s="51">
        <v>17</v>
      </c>
      <c r="H23" s="51"/>
      <c r="I23" s="51"/>
      <c r="J23" s="57">
        <f>SUM(E23:I23)</f>
        <v>41</v>
      </c>
      <c r="K23" s="51"/>
      <c r="L23" s="51"/>
      <c r="M23" s="51">
        <f t="shared" ref="M23:M26" si="0">0+25-(62-J23)</f>
        <v>4</v>
      </c>
      <c r="N23" s="52"/>
      <c r="O23" s="52"/>
      <c r="P23" s="53"/>
    </row>
    <row r="24" spans="1:16" s="32" customFormat="1" ht="20.100000000000001" customHeight="1" x14ac:dyDescent="0.3">
      <c r="A24" s="60"/>
      <c r="B24" s="70">
        <v>13</v>
      </c>
      <c r="C24" s="97">
        <v>38</v>
      </c>
      <c r="D24" s="95" t="s">
        <v>32</v>
      </c>
      <c r="E24" s="51">
        <v>13</v>
      </c>
      <c r="F24" s="51">
        <v>15</v>
      </c>
      <c r="G24" s="51">
        <v>12</v>
      </c>
      <c r="H24" s="51"/>
      <c r="I24" s="51"/>
      <c r="J24" s="57">
        <f>SUM(E24:I24)</f>
        <v>40</v>
      </c>
      <c r="K24" s="51"/>
      <c r="L24" s="51"/>
      <c r="M24" s="51">
        <f t="shared" si="0"/>
        <v>3</v>
      </c>
      <c r="N24" s="61"/>
      <c r="O24" s="61"/>
      <c r="P24" s="62"/>
    </row>
    <row r="25" spans="1:16" s="32" customFormat="1" ht="20.100000000000001" customHeight="1" x14ac:dyDescent="0.3">
      <c r="B25" s="70">
        <v>14</v>
      </c>
      <c r="C25" s="97">
        <v>36</v>
      </c>
      <c r="D25" s="95" t="s">
        <v>36</v>
      </c>
      <c r="E25" s="51">
        <v>14</v>
      </c>
      <c r="F25" s="51">
        <v>11</v>
      </c>
      <c r="G25" s="51">
        <v>15</v>
      </c>
      <c r="H25" s="51"/>
      <c r="I25" s="51"/>
      <c r="J25" s="57">
        <f>SUM(E25:I25)</f>
        <v>40</v>
      </c>
      <c r="K25" s="51"/>
      <c r="L25" s="51"/>
      <c r="M25" s="51">
        <f>0+25-(62-J25)</f>
        <v>3</v>
      </c>
      <c r="N25" s="52"/>
      <c r="O25" s="52"/>
      <c r="P25" s="59"/>
    </row>
    <row r="26" spans="1:16" s="32" customFormat="1" ht="20.100000000000001" customHeight="1" x14ac:dyDescent="0.3">
      <c r="B26" s="70">
        <v>15</v>
      </c>
      <c r="C26" s="97">
        <v>22</v>
      </c>
      <c r="D26" s="95" t="s">
        <v>42</v>
      </c>
      <c r="E26" s="51">
        <v>13</v>
      </c>
      <c r="F26" s="51">
        <v>11</v>
      </c>
      <c r="G26" s="51">
        <v>15</v>
      </c>
      <c r="H26" s="51"/>
      <c r="I26" s="51"/>
      <c r="J26" s="57">
        <f>SUM(E26:I26)</f>
        <v>39</v>
      </c>
      <c r="K26" s="51"/>
      <c r="L26" s="51"/>
      <c r="M26" s="51">
        <f t="shared" si="0"/>
        <v>2</v>
      </c>
      <c r="N26" s="52"/>
      <c r="O26" s="52"/>
      <c r="P26" s="59"/>
    </row>
    <row r="27" spans="1:16" s="32" customFormat="1" ht="20.100000000000001" customHeight="1" x14ac:dyDescent="0.3">
      <c r="B27" s="70">
        <v>16</v>
      </c>
      <c r="C27" s="97">
        <v>30</v>
      </c>
      <c r="D27" s="95" t="s">
        <v>46</v>
      </c>
      <c r="E27" s="51">
        <v>12</v>
      </c>
      <c r="F27" s="51">
        <v>6</v>
      </c>
      <c r="G27" s="51">
        <v>12</v>
      </c>
      <c r="H27" s="51"/>
      <c r="I27" s="51"/>
      <c r="J27" s="57">
        <f>SUM(E27:I27)</f>
        <v>30</v>
      </c>
      <c r="K27" s="51"/>
      <c r="L27" s="51"/>
      <c r="M27" s="51"/>
      <c r="N27" s="52"/>
      <c r="O27" s="52"/>
      <c r="P27" s="59"/>
    </row>
    <row r="28" spans="1:16" s="32" customFormat="1" ht="20.100000000000001" customHeight="1" x14ac:dyDescent="0.3">
      <c r="B28" s="70">
        <v>17</v>
      </c>
      <c r="C28" s="97">
        <v>31</v>
      </c>
      <c r="D28" s="95" t="s">
        <v>47</v>
      </c>
      <c r="E28" s="51">
        <v>9</v>
      </c>
      <c r="F28" s="51">
        <v>8</v>
      </c>
      <c r="G28" s="51">
        <v>10</v>
      </c>
      <c r="H28" s="51"/>
      <c r="I28" s="51"/>
      <c r="J28" s="57">
        <f>SUM(E28:I28)</f>
        <v>27</v>
      </c>
      <c r="K28" s="51"/>
      <c r="L28" s="51"/>
      <c r="M28" s="51"/>
      <c r="N28" s="52"/>
      <c r="O28" s="52"/>
      <c r="P28" s="59"/>
    </row>
    <row r="29" spans="1:16" s="32" customFormat="1" ht="20.100000000000001" customHeight="1" thickBot="1" x14ac:dyDescent="0.35">
      <c r="B29" s="70">
        <v>18</v>
      </c>
      <c r="C29" s="97">
        <v>29</v>
      </c>
      <c r="D29" s="96" t="s">
        <v>34</v>
      </c>
      <c r="E29" s="51">
        <v>5</v>
      </c>
      <c r="F29" s="51">
        <v>7</v>
      </c>
      <c r="G29" s="51">
        <v>12</v>
      </c>
      <c r="H29" s="51"/>
      <c r="I29" s="51"/>
      <c r="J29" s="57">
        <f>SUM(E29:I29)</f>
        <v>24</v>
      </c>
      <c r="K29" s="51"/>
      <c r="L29" s="51"/>
      <c r="M29" s="51"/>
      <c r="N29" s="52"/>
      <c r="O29" s="52"/>
      <c r="P29" s="59"/>
    </row>
    <row r="30" spans="1:16" s="32" customFormat="1" ht="20.100000000000001" customHeight="1" x14ac:dyDescent="0.3">
      <c r="B30" s="70">
        <v>19</v>
      </c>
      <c r="C30" s="97"/>
      <c r="D30" s="55"/>
      <c r="E30" s="51"/>
      <c r="F30" s="51"/>
      <c r="G30" s="51"/>
      <c r="H30" s="51"/>
      <c r="I30" s="51"/>
      <c r="J30" s="57">
        <f>SUM(E30:I30)</f>
        <v>0</v>
      </c>
      <c r="K30" s="51"/>
      <c r="L30" s="51"/>
      <c r="M30" s="51"/>
      <c r="N30" s="52"/>
      <c r="O30" s="52"/>
      <c r="P30" s="59"/>
    </row>
    <row r="31" spans="1:16" s="32" customFormat="1" ht="20.100000000000001" customHeight="1" x14ac:dyDescent="0.3">
      <c r="B31" s="70">
        <v>20</v>
      </c>
      <c r="C31" s="97"/>
      <c r="D31" s="55"/>
      <c r="E31" s="51"/>
      <c r="F31" s="51"/>
      <c r="G31" s="51"/>
      <c r="H31" s="51"/>
      <c r="I31" s="51"/>
      <c r="J31" s="57">
        <f>SUM(E31:I31)</f>
        <v>0</v>
      </c>
      <c r="K31" s="51"/>
      <c r="L31" s="51"/>
      <c r="M31" s="51"/>
      <c r="N31" s="52"/>
      <c r="O31" s="58"/>
      <c r="P31" s="59"/>
    </row>
    <row r="33" spans="3:4" x14ac:dyDescent="0.25">
      <c r="C33" s="63" t="s">
        <v>15</v>
      </c>
      <c r="D33" s="77" t="s">
        <v>24</v>
      </c>
    </row>
    <row r="34" spans="3:4" x14ac:dyDescent="0.25">
      <c r="C34" s="63" t="s">
        <v>14</v>
      </c>
      <c r="D34" s="77" t="s">
        <v>29</v>
      </c>
    </row>
    <row r="35" spans="3:4" x14ac:dyDescent="0.25">
      <c r="C35" s="63" t="s">
        <v>16</v>
      </c>
      <c r="D35" t="s">
        <v>24</v>
      </c>
    </row>
  </sheetData>
  <autoFilter ref="B11:N11">
    <sortState ref="B12:N31">
      <sortCondition descending="1" ref="J11"/>
    </sortState>
  </autoFilter>
  <sortState ref="B16:K19">
    <sortCondition descending="1" ref="K16"/>
  </sortState>
  <mergeCells count="5">
    <mergeCell ref="B9:F9"/>
    <mergeCell ref="B8:F8"/>
    <mergeCell ref="B7:E7"/>
    <mergeCell ref="E10:G10"/>
    <mergeCell ref="H10:I10"/>
  </mergeCells>
  <conditionalFormatting sqref="C12">
    <cfRule type="duplicateValues" dxfId="29" priority="17"/>
  </conditionalFormatting>
  <conditionalFormatting sqref="C13">
    <cfRule type="duplicateValues" dxfId="28" priority="16"/>
  </conditionalFormatting>
  <conditionalFormatting sqref="C15">
    <cfRule type="duplicateValues" dxfId="27" priority="15"/>
  </conditionalFormatting>
  <conditionalFormatting sqref="C16">
    <cfRule type="duplicateValues" dxfId="25" priority="12"/>
  </conditionalFormatting>
  <conditionalFormatting sqref="C17">
    <cfRule type="duplicateValues" dxfId="24" priority="11"/>
  </conditionalFormatting>
  <conditionalFormatting sqref="C18">
    <cfRule type="duplicateValues" dxfId="23" priority="10"/>
  </conditionalFormatting>
  <conditionalFormatting sqref="C19">
    <cfRule type="duplicateValues" dxfId="22" priority="9"/>
  </conditionalFormatting>
  <conditionalFormatting sqref="C20">
    <cfRule type="duplicateValues" dxfId="21" priority="8"/>
  </conditionalFormatting>
  <conditionalFormatting sqref="C21">
    <cfRule type="duplicateValues" dxfId="20" priority="7"/>
  </conditionalFormatting>
  <conditionalFormatting sqref="C22">
    <cfRule type="duplicateValues" dxfId="19" priority="6"/>
  </conditionalFormatting>
  <conditionalFormatting sqref="C23">
    <cfRule type="duplicateValues" dxfId="18" priority="5"/>
  </conditionalFormatting>
  <conditionalFormatting sqref="C24">
    <cfRule type="duplicateValues" dxfId="17" priority="4"/>
  </conditionalFormatting>
  <conditionalFormatting sqref="C25:C30">
    <cfRule type="duplicateValues" dxfId="16" priority="3"/>
  </conditionalFormatting>
  <conditionalFormatting sqref="C31">
    <cfRule type="duplicateValues" dxfId="15" priority="2"/>
  </conditionalFormatting>
  <conditionalFormatting sqref="C14">
    <cfRule type="duplicateValues" dxfId="14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72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view="pageBreakPreview" topLeftCell="B2" zoomScale="110" zoomScaleNormal="100" zoomScaleSheetLayoutView="110" zoomScalePageLayoutView="40" workbookViewId="0">
      <selection activeCell="D16" sqref="D16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4" ht="18" x14ac:dyDescent="0.25">
      <c r="B1" s="37" t="str">
        <f>'INDIVIDUALI(TR)'!B1</f>
        <v>2022.GADA LATVIJAS REPUBLIKAS KAUSA IZCĪŅA</v>
      </c>
    </row>
    <row r="2" spans="2:14" ht="18" x14ac:dyDescent="0.25">
      <c r="B2" s="28" t="str">
        <f>'INDIVIDUALI(TR)'!B2</f>
        <v>APAĻAIS STENDS UN TRANŠEJAS STENDS</v>
      </c>
      <c r="E2" s="26"/>
      <c r="F2" s="26"/>
      <c r="G2" s="11"/>
      <c r="I2" s="37"/>
      <c r="J2" s="26"/>
      <c r="K2" s="26"/>
      <c r="L2" s="26"/>
      <c r="N2" s="11"/>
    </row>
    <row r="3" spans="2:14" ht="18" x14ac:dyDescent="0.25">
      <c r="B3" s="38" t="str">
        <f>'INDIVIDUALI(TR)'!B3</f>
        <v>RĪGA, LATVIJA</v>
      </c>
      <c r="E3" s="11"/>
      <c r="F3" s="11"/>
      <c r="G3" s="11"/>
      <c r="I3" s="28"/>
      <c r="J3" s="27"/>
      <c r="K3" s="26"/>
      <c r="L3" s="26"/>
      <c r="N3" s="11"/>
    </row>
    <row r="4" spans="2:14" ht="18" x14ac:dyDescent="0.25">
      <c r="B4" s="29" t="str">
        <f>'INDIVIDUALI(TR)'!B4</f>
        <v>11.Jūnijs 2022</v>
      </c>
      <c r="E4" s="26"/>
      <c r="F4" s="26"/>
      <c r="G4" s="11"/>
      <c r="I4" s="38"/>
      <c r="J4" s="27"/>
      <c r="K4" s="27"/>
      <c r="L4" s="27"/>
      <c r="N4" s="11"/>
    </row>
    <row r="5" spans="2:14" ht="0.75" customHeight="1" x14ac:dyDescent="0.25"/>
    <row r="6" spans="2:14" ht="37.5" x14ac:dyDescent="0.5">
      <c r="B6" s="80" t="s">
        <v>1</v>
      </c>
      <c r="C6" s="80"/>
      <c r="D6" s="80"/>
      <c r="E6" s="80"/>
      <c r="F6" s="2"/>
    </row>
    <row r="7" spans="2:14" ht="23.25" x14ac:dyDescent="0.35">
      <c r="B7" s="83" t="str">
        <f>'INDIVIDUALI(TR)'!B8:F8</f>
        <v>TRANŠEJAS STENDS</v>
      </c>
      <c r="C7" s="79"/>
      <c r="D7" s="79"/>
      <c r="E7" s="79"/>
      <c r="F7" s="79"/>
    </row>
    <row r="8" spans="2:14" ht="23.25" x14ac:dyDescent="0.35">
      <c r="B8" s="78" t="s">
        <v>20</v>
      </c>
      <c r="C8" s="78"/>
      <c r="D8" s="78"/>
      <c r="E8" s="78"/>
      <c r="F8" s="78"/>
    </row>
    <row r="9" spans="2:14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25">
      <c r="B10" s="3"/>
      <c r="C10" s="3" t="s">
        <v>7</v>
      </c>
      <c r="D10" s="3"/>
      <c r="E10" s="81" t="s">
        <v>5</v>
      </c>
      <c r="F10" s="82"/>
      <c r="G10" s="82"/>
      <c r="H10" s="82" t="s">
        <v>25</v>
      </c>
      <c r="I10" s="82"/>
      <c r="J10" s="71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25">
      <c r="B11" s="34" t="s">
        <v>2</v>
      </c>
      <c r="C11" s="5" t="s">
        <v>3</v>
      </c>
      <c r="D11" s="5" t="s">
        <v>4</v>
      </c>
      <c r="E11" s="35">
        <v>1</v>
      </c>
      <c r="F11" s="35">
        <v>2</v>
      </c>
      <c r="G11" s="35">
        <v>3</v>
      </c>
      <c r="H11" s="35"/>
      <c r="I11" s="35"/>
      <c r="J11" s="36" t="s">
        <v>0</v>
      </c>
      <c r="K11" s="34" t="s">
        <v>6</v>
      </c>
      <c r="L11" s="4" t="s">
        <v>9</v>
      </c>
      <c r="M11" s="34" t="s">
        <v>11</v>
      </c>
      <c r="N11" s="34" t="s">
        <v>0</v>
      </c>
    </row>
    <row r="12" spans="2:14" ht="20.100000000000001" customHeight="1" x14ac:dyDescent="0.3">
      <c r="B12" s="56">
        <v>1</v>
      </c>
      <c r="C12" s="54">
        <v>23</v>
      </c>
      <c r="D12" s="55" t="s">
        <v>48</v>
      </c>
      <c r="E12" s="51">
        <v>18</v>
      </c>
      <c r="F12" s="51">
        <v>17</v>
      </c>
      <c r="G12" s="51">
        <v>20</v>
      </c>
      <c r="H12" s="51"/>
      <c r="I12" s="51"/>
      <c r="J12" s="57">
        <f>SUM(E12:I12)</f>
        <v>55</v>
      </c>
      <c r="K12" s="13"/>
      <c r="L12" s="13"/>
      <c r="M12" s="13"/>
      <c r="N12" s="14"/>
    </row>
    <row r="13" spans="2:14" s="32" customFormat="1" ht="20.100000000000001" customHeight="1" x14ac:dyDescent="0.3">
      <c r="B13" s="56">
        <v>3</v>
      </c>
      <c r="C13" s="54">
        <v>26</v>
      </c>
      <c r="D13" s="55" t="s">
        <v>49</v>
      </c>
      <c r="E13" s="51">
        <v>15</v>
      </c>
      <c r="F13" s="51">
        <v>14</v>
      </c>
      <c r="G13" s="51">
        <v>16</v>
      </c>
      <c r="H13" s="51"/>
      <c r="I13" s="51"/>
      <c r="J13" s="57">
        <f>SUM(E13:G13)</f>
        <v>45</v>
      </c>
      <c r="K13" s="52"/>
      <c r="L13" s="52"/>
      <c r="M13" s="52"/>
      <c r="N13" s="53"/>
    </row>
    <row r="14" spans="2:14" s="32" customFormat="1" ht="20.100000000000001" customHeight="1" x14ac:dyDescent="0.3">
      <c r="B14" s="56">
        <v>2</v>
      </c>
      <c r="C14" s="54">
        <v>30</v>
      </c>
      <c r="D14" s="55" t="s">
        <v>50</v>
      </c>
      <c r="E14" s="51">
        <v>12</v>
      </c>
      <c r="F14" s="51">
        <v>6</v>
      </c>
      <c r="G14" s="51">
        <v>12</v>
      </c>
      <c r="H14" s="51"/>
      <c r="I14" s="51"/>
      <c r="J14" s="57">
        <f>SUM(E14:I14)</f>
        <v>30</v>
      </c>
      <c r="K14" s="52"/>
      <c r="L14" s="52"/>
      <c r="M14" s="52"/>
      <c r="N14" s="53"/>
    </row>
    <row r="15" spans="2:14" s="31" customFormat="1" ht="20.100000000000001" customHeight="1" x14ac:dyDescent="0.3">
      <c r="B15" s="56">
        <v>4</v>
      </c>
      <c r="C15" s="54">
        <v>29</v>
      </c>
      <c r="D15" s="55" t="s">
        <v>51</v>
      </c>
      <c r="E15" s="51">
        <v>5</v>
      </c>
      <c r="F15" s="51">
        <v>7</v>
      </c>
      <c r="G15" s="51">
        <v>12</v>
      </c>
      <c r="H15" s="51"/>
      <c r="I15" s="51"/>
      <c r="J15" s="57">
        <f>SUM(E15:I15)</f>
        <v>24</v>
      </c>
      <c r="K15" s="17"/>
      <c r="L15" s="17"/>
      <c r="M15" s="17"/>
      <c r="N15" s="19"/>
    </row>
    <row r="17" spans="3:4" x14ac:dyDescent="0.25">
      <c r="C17" s="63" t="s">
        <v>15</v>
      </c>
      <c r="D17" s="77" t="s">
        <v>24</v>
      </c>
    </row>
    <row r="18" spans="3:4" x14ac:dyDescent="0.25">
      <c r="C18" s="63" t="s">
        <v>14</v>
      </c>
      <c r="D18" s="77" t="s">
        <v>29</v>
      </c>
    </row>
    <row r="19" spans="3:4" x14ac:dyDescent="0.25">
      <c r="C19" s="63" t="s">
        <v>16</v>
      </c>
      <c r="D19" t="s">
        <v>24</v>
      </c>
    </row>
  </sheetData>
  <autoFilter ref="B11:L11">
    <sortState ref="B12:L16">
      <sortCondition descending="1" ref="J11"/>
    </sortState>
  </autoFilter>
  <mergeCells count="5">
    <mergeCell ref="B6:E6"/>
    <mergeCell ref="B7:F7"/>
    <mergeCell ref="B8:F8"/>
    <mergeCell ref="E10:G10"/>
    <mergeCell ref="H10:I10"/>
  </mergeCells>
  <conditionalFormatting sqref="C15">
    <cfRule type="duplicateValues" dxfId="13" priority="20"/>
  </conditionalFormatting>
  <conditionalFormatting sqref="C12">
    <cfRule type="duplicateValues" dxfId="12" priority="4"/>
  </conditionalFormatting>
  <conditionalFormatting sqref="C14">
    <cfRule type="duplicateValues" dxfId="11" priority="3"/>
  </conditionalFormatting>
  <conditionalFormatting sqref="C13">
    <cfRule type="duplicateValues" dxfId="10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view="pageBreakPreview" topLeftCell="B8" zoomScaleNormal="85" zoomScaleSheetLayoutView="100" zoomScalePageLayoutView="55" workbookViewId="0">
      <selection activeCell="L18" sqref="L18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9" width="6.42578125" customWidth="1"/>
    <col min="10" max="10" width="8.5703125" customWidth="1"/>
    <col min="11" max="11" width="32.5703125" hidden="1" customWidth="1"/>
    <col min="17" max="17" width="39.5703125" customWidth="1"/>
  </cols>
  <sheetData>
    <row r="1" spans="2:18" ht="18" x14ac:dyDescent="0.25">
      <c r="B1" s="37" t="str">
        <f>'INDIVIDUALI(TR)'!B1</f>
        <v>2022.GADA LATVIJAS REPUBLIKAS KAUSA IZCĪŅA</v>
      </c>
    </row>
    <row r="2" spans="2:18" ht="18" x14ac:dyDescent="0.25">
      <c r="B2" s="28" t="str">
        <f>'INDIVIDUALI(TR)'!B2</f>
        <v>APAĻAIS STENDS UN TRANŠEJAS STENDS</v>
      </c>
      <c r="E2" s="26"/>
      <c r="G2" s="11"/>
      <c r="H2" s="11"/>
      <c r="I2" s="11"/>
      <c r="L2" s="11"/>
      <c r="Q2" s="88"/>
      <c r="R2" s="88"/>
    </row>
    <row r="3" spans="2:18" ht="18" x14ac:dyDescent="0.25">
      <c r="B3" s="38" t="str">
        <f>'INDIVIDUALI(TR)'!B3</f>
        <v>RĪGA, LATVIJA</v>
      </c>
      <c r="E3" s="11"/>
      <c r="G3" s="11"/>
      <c r="H3" s="11"/>
      <c r="I3" s="11"/>
      <c r="L3" s="11"/>
      <c r="Q3" s="89"/>
      <c r="R3" s="88"/>
    </row>
    <row r="4" spans="2:18" ht="18" x14ac:dyDescent="0.25">
      <c r="B4" s="29" t="str">
        <f>'INDIVIDUALI(TR)'!B4</f>
        <v>11.Jūnijs 2022</v>
      </c>
      <c r="E4" s="26"/>
      <c r="G4" s="11"/>
      <c r="H4" s="11"/>
      <c r="I4" s="11"/>
      <c r="L4" s="11"/>
      <c r="Q4" s="89"/>
      <c r="R4" s="89"/>
    </row>
    <row r="5" spans="2:18" ht="0.75" customHeight="1" x14ac:dyDescent="0.25"/>
    <row r="6" spans="2:18" ht="37.5" x14ac:dyDescent="0.5">
      <c r="B6" s="80" t="s">
        <v>1</v>
      </c>
      <c r="C6" s="80"/>
      <c r="D6" s="80"/>
      <c r="E6" s="80"/>
      <c r="F6" s="2"/>
    </row>
    <row r="7" spans="2:18" ht="22.5" customHeight="1" x14ac:dyDescent="0.35">
      <c r="B7" s="83" t="str">
        <f>'INDIVIDUALI(TR)'!B8:F8</f>
        <v>TRANŠEJAS STENDS</v>
      </c>
      <c r="C7" s="79"/>
      <c r="D7" s="79"/>
      <c r="E7" s="79"/>
      <c r="F7" s="79"/>
    </row>
    <row r="8" spans="2:18" ht="23.25" customHeight="1" x14ac:dyDescent="0.25">
      <c r="B8" s="84" t="s">
        <v>12</v>
      </c>
      <c r="C8" s="84"/>
      <c r="D8" s="84"/>
      <c r="E8" s="84"/>
      <c r="F8" s="84"/>
    </row>
    <row r="9" spans="2:18" ht="8.25" customHeight="1" thickBot="1" x14ac:dyDescent="0.3">
      <c r="B9" s="18"/>
      <c r="C9" s="18"/>
      <c r="D9" s="18"/>
      <c r="E9" s="18"/>
      <c r="F9" s="18"/>
      <c r="G9" s="18"/>
      <c r="H9" s="18"/>
      <c r="I9" s="18"/>
      <c r="J9" s="18"/>
      <c r="K9" s="1"/>
    </row>
    <row r="10" spans="2:18" x14ac:dyDescent="0.25">
      <c r="B10" s="92" t="s">
        <v>2</v>
      </c>
      <c r="C10" s="47" t="s">
        <v>7</v>
      </c>
      <c r="D10" s="90" t="s">
        <v>4</v>
      </c>
      <c r="E10" s="85" t="s">
        <v>5</v>
      </c>
      <c r="F10" s="86"/>
      <c r="G10" s="86"/>
      <c r="H10" s="86"/>
      <c r="I10" s="86"/>
      <c r="J10" s="87"/>
      <c r="K10" s="33"/>
    </row>
    <row r="11" spans="2:18" ht="15" customHeight="1" thickBot="1" x14ac:dyDescent="0.3">
      <c r="B11" s="93"/>
      <c r="C11" s="48" t="s">
        <v>3</v>
      </c>
      <c r="D11" s="91"/>
      <c r="E11" s="74">
        <v>1</v>
      </c>
      <c r="F11" s="49">
        <v>2</v>
      </c>
      <c r="G11" s="49">
        <v>3</v>
      </c>
      <c r="H11" s="49"/>
      <c r="I11" s="49"/>
      <c r="J11" s="50" t="s">
        <v>0</v>
      </c>
      <c r="K11" s="7" t="s">
        <v>13</v>
      </c>
    </row>
    <row r="12" spans="2:18" ht="36.75" customHeight="1" x14ac:dyDescent="0.25">
      <c r="B12" s="40">
        <v>2</v>
      </c>
      <c r="C12" s="45"/>
      <c r="D12" s="42" t="s">
        <v>22</v>
      </c>
      <c r="E12" s="72"/>
      <c r="F12" s="72"/>
      <c r="G12" s="72"/>
      <c r="H12" s="72"/>
      <c r="I12" s="72"/>
      <c r="J12" s="73">
        <f>J13+J14+J15</f>
        <v>147</v>
      </c>
      <c r="K12" s="20"/>
    </row>
    <row r="13" spans="2:18" ht="15" customHeight="1" x14ac:dyDescent="0.25">
      <c r="B13" s="66"/>
      <c r="C13" s="54"/>
      <c r="D13" s="55" t="s">
        <v>37</v>
      </c>
      <c r="E13" s="75">
        <v>12</v>
      </c>
      <c r="F13" s="75">
        <v>12</v>
      </c>
      <c r="G13" s="75">
        <v>17</v>
      </c>
      <c r="H13" s="75"/>
      <c r="I13" s="75"/>
      <c r="J13" s="76">
        <f>SUM(E13:I13)</f>
        <v>41</v>
      </c>
      <c r="K13" s="13"/>
    </row>
    <row r="14" spans="2:18" ht="15" customHeight="1" x14ac:dyDescent="0.25">
      <c r="B14" s="66"/>
      <c r="C14" s="54"/>
      <c r="D14" s="55" t="s">
        <v>44</v>
      </c>
      <c r="E14" s="51">
        <v>17</v>
      </c>
      <c r="F14" s="51">
        <v>19</v>
      </c>
      <c r="G14" s="51">
        <v>15</v>
      </c>
      <c r="H14" s="51"/>
      <c r="I14" s="51"/>
      <c r="J14" s="68">
        <f>SUM(E14:I14)</f>
        <v>51</v>
      </c>
      <c r="K14" s="22"/>
    </row>
    <row r="15" spans="2:18" ht="15" customHeight="1" thickBot="1" x14ac:dyDescent="0.3">
      <c r="B15" s="66"/>
      <c r="C15" s="54"/>
      <c r="D15" s="55" t="s">
        <v>38</v>
      </c>
      <c r="E15" s="51">
        <v>18</v>
      </c>
      <c r="F15" s="51">
        <v>17</v>
      </c>
      <c r="G15" s="51">
        <v>20</v>
      </c>
      <c r="H15" s="51"/>
      <c r="I15" s="51"/>
      <c r="J15" s="67">
        <f>SUM(E15:I15)</f>
        <v>55</v>
      </c>
      <c r="K15" s="13"/>
    </row>
    <row r="16" spans="2:18" ht="36.75" customHeight="1" x14ac:dyDescent="0.25">
      <c r="B16" s="44">
        <v>1</v>
      </c>
      <c r="C16" s="45"/>
      <c r="D16" s="42" t="s">
        <v>23</v>
      </c>
      <c r="E16" s="45"/>
      <c r="F16" s="45"/>
      <c r="G16" s="45"/>
      <c r="H16" s="45"/>
      <c r="I16" s="45"/>
      <c r="J16" s="46">
        <f>J17+J18+J19</f>
        <v>163</v>
      </c>
      <c r="K16" s="20"/>
    </row>
    <row r="17" spans="2:11" ht="20.100000000000001" customHeight="1" x14ac:dyDescent="0.25">
      <c r="B17" s="69"/>
      <c r="C17" s="54"/>
      <c r="D17" s="55" t="s">
        <v>52</v>
      </c>
      <c r="E17" s="51">
        <v>17</v>
      </c>
      <c r="F17" s="51">
        <v>18</v>
      </c>
      <c r="G17" s="51">
        <v>21</v>
      </c>
      <c r="H17" s="51"/>
      <c r="I17" s="51"/>
      <c r="J17" s="67">
        <f>SUM(E17:I17)</f>
        <v>56</v>
      </c>
      <c r="K17" s="13"/>
    </row>
    <row r="18" spans="2:11" ht="20.100000000000001" customHeight="1" x14ac:dyDescent="0.25">
      <c r="B18" s="66"/>
      <c r="C18" s="54"/>
      <c r="D18" s="55" t="s">
        <v>31</v>
      </c>
      <c r="E18" s="51">
        <v>23</v>
      </c>
      <c r="F18" s="51">
        <v>22</v>
      </c>
      <c r="G18" s="51">
        <v>17</v>
      </c>
      <c r="H18" s="51"/>
      <c r="I18" s="51"/>
      <c r="J18" s="68">
        <f>SUM(E18:I18)</f>
        <v>62</v>
      </c>
      <c r="K18" s="21"/>
    </row>
    <row r="19" spans="2:11" ht="20.100000000000001" customHeight="1" thickBot="1" x14ac:dyDescent="0.3">
      <c r="B19" s="66"/>
      <c r="C19" s="54"/>
      <c r="D19" s="55" t="s">
        <v>40</v>
      </c>
      <c r="E19" s="75">
        <v>15</v>
      </c>
      <c r="F19" s="75">
        <v>14</v>
      </c>
      <c r="G19" s="75">
        <v>16</v>
      </c>
      <c r="H19" s="75"/>
      <c r="I19" s="75"/>
      <c r="J19" s="76">
        <f>SUM(E19:I19)</f>
        <v>45</v>
      </c>
      <c r="K19" s="12"/>
    </row>
    <row r="20" spans="2:11" ht="36.75" customHeight="1" x14ac:dyDescent="0.25">
      <c r="B20" s="40">
        <v>3</v>
      </c>
      <c r="C20" s="41"/>
      <c r="D20" s="42" t="s">
        <v>53</v>
      </c>
      <c r="E20" s="41"/>
      <c r="F20" s="41"/>
      <c r="G20" s="41"/>
      <c r="H20" s="41"/>
      <c r="I20" s="41"/>
      <c r="J20" s="43">
        <f>J21+J22+J23</f>
        <v>141</v>
      </c>
      <c r="K20" s="20"/>
    </row>
    <row r="21" spans="2:11" ht="15" customHeight="1" x14ac:dyDescent="0.25">
      <c r="B21" s="66"/>
      <c r="C21" s="54"/>
      <c r="D21" s="55" t="s">
        <v>45</v>
      </c>
      <c r="E21" s="51">
        <v>21</v>
      </c>
      <c r="F21" s="51">
        <v>16</v>
      </c>
      <c r="G21" s="51">
        <v>22</v>
      </c>
      <c r="H21" s="51"/>
      <c r="I21" s="51"/>
      <c r="J21" s="67">
        <f>SUM(E21:I21)</f>
        <v>59</v>
      </c>
      <c r="K21" s="12"/>
    </row>
    <row r="22" spans="2:11" ht="15" customHeight="1" x14ac:dyDescent="0.25">
      <c r="B22" s="69"/>
      <c r="C22" s="54"/>
      <c r="D22" s="55" t="s">
        <v>41</v>
      </c>
      <c r="E22" s="51">
        <v>18</v>
      </c>
      <c r="F22" s="51">
        <v>17</v>
      </c>
      <c r="G22" s="51">
        <v>17</v>
      </c>
      <c r="H22" s="51"/>
      <c r="I22" s="51"/>
      <c r="J22" s="67">
        <f>SUM(E22:I22)</f>
        <v>52</v>
      </c>
      <c r="K22" s="22"/>
    </row>
    <row r="23" spans="2:11" ht="15" customHeight="1" x14ac:dyDescent="0.25">
      <c r="B23" s="69"/>
      <c r="C23" s="54"/>
      <c r="D23" s="55" t="s">
        <v>46</v>
      </c>
      <c r="E23" s="75">
        <v>12</v>
      </c>
      <c r="F23" s="75">
        <v>6</v>
      </c>
      <c r="G23" s="75">
        <v>12</v>
      </c>
      <c r="H23" s="75"/>
      <c r="I23" s="75"/>
      <c r="J23" s="76">
        <f>SUM(E23:I23)</f>
        <v>30</v>
      </c>
      <c r="K23" s="22"/>
    </row>
    <row r="24" spans="2:11" ht="15" customHeight="1" x14ac:dyDescent="0.25">
      <c r="B24" s="69"/>
      <c r="C24" s="54"/>
      <c r="D24" s="55"/>
      <c r="E24" s="75"/>
      <c r="F24" s="75"/>
      <c r="G24" s="75"/>
      <c r="H24" s="75"/>
      <c r="I24" s="75"/>
      <c r="J24" s="76">
        <f>SUM(E24:I24)</f>
        <v>0</v>
      </c>
      <c r="K24" s="13"/>
    </row>
    <row r="25" spans="2:11" ht="15.75" x14ac:dyDescent="0.25">
      <c r="D25" s="16"/>
      <c r="E25" s="16"/>
      <c r="F25" s="16"/>
      <c r="G25" s="16"/>
      <c r="H25" s="16"/>
      <c r="I25" s="16"/>
      <c r="J25" s="16"/>
    </row>
    <row r="26" spans="2:11" x14ac:dyDescent="0.25">
      <c r="C26" s="63" t="s">
        <v>15</v>
      </c>
      <c r="D26" t="s">
        <v>24</v>
      </c>
    </row>
    <row r="27" spans="2:11" x14ac:dyDescent="0.25">
      <c r="C27" s="63" t="s">
        <v>14</v>
      </c>
      <c r="D27" t="s">
        <v>29</v>
      </c>
    </row>
    <row r="28" spans="2:11" x14ac:dyDescent="0.25">
      <c r="C28" s="63" t="s">
        <v>16</v>
      </c>
      <c r="D28" t="s">
        <v>24</v>
      </c>
    </row>
  </sheetData>
  <autoFilter ref="B11:K11">
    <sortState ref="B13:L30">
      <sortCondition ref="C12"/>
    </sortState>
  </autoFilter>
  <mergeCells count="9">
    <mergeCell ref="B7:F7"/>
    <mergeCell ref="B8:F8"/>
    <mergeCell ref="E10:J10"/>
    <mergeCell ref="Q2:R2"/>
    <mergeCell ref="Q3:R3"/>
    <mergeCell ref="Q4:R4"/>
    <mergeCell ref="B6:E6"/>
    <mergeCell ref="D10:D11"/>
    <mergeCell ref="B10:B11"/>
  </mergeCells>
  <conditionalFormatting sqref="C13">
    <cfRule type="duplicateValues" dxfId="9" priority="13"/>
  </conditionalFormatting>
  <conditionalFormatting sqref="C14">
    <cfRule type="duplicateValues" dxfId="8" priority="12"/>
  </conditionalFormatting>
  <conditionalFormatting sqref="C21">
    <cfRule type="duplicateValues" dxfId="7" priority="10"/>
  </conditionalFormatting>
  <conditionalFormatting sqref="C22">
    <cfRule type="duplicateValues" dxfId="6" priority="9"/>
  </conditionalFormatting>
  <conditionalFormatting sqref="C23">
    <cfRule type="duplicateValues" dxfId="5" priority="8"/>
  </conditionalFormatting>
  <conditionalFormatting sqref="C24">
    <cfRule type="duplicateValues" dxfId="4" priority="7"/>
  </conditionalFormatting>
  <conditionalFormatting sqref="C17">
    <cfRule type="duplicateValues" dxfId="3" priority="3"/>
  </conditionalFormatting>
  <conditionalFormatting sqref="C18">
    <cfRule type="duplicateValues" dxfId="2" priority="2"/>
  </conditionalFormatting>
  <conditionalFormatting sqref="C19">
    <cfRule type="duplicateValues" dxfId="1" priority="1"/>
  </conditionalFormatting>
  <conditionalFormatting sqref="C15">
    <cfRule type="duplicateValues" dxfId="0" priority="21"/>
  </conditionalFormatting>
  <printOptions horizontalCentered="1"/>
  <pageMargins left="0.70866141732283472" right="0.70866141732283472" top="0.74803149606299213" bottom="0.74803149606299213" header="0" footer="0.31496062992125984"/>
  <pageSetup paperSize="9" scale="92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INDIVIDUALI(TR)</vt:lpstr>
      <vt:lpstr>JUNIORI(TR)</vt:lpstr>
      <vt:lpstr>KOMANDAS(TR)</vt:lpstr>
      <vt:lpstr>'INDIVIDUALI(TR)'!Print_Area</vt:lpstr>
      <vt:lpstr>'KOMANDAS(TR)'!Print_Area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2022-04-02T14:33:42Z</cp:lastPrinted>
  <dcterms:created xsi:type="dcterms:W3CDTF">2016-07-17T20:06:56Z</dcterms:created>
  <dcterms:modified xsi:type="dcterms:W3CDTF">2022-06-11T17:39:22Z</dcterms:modified>
</cp:coreProperties>
</file>