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0"/>
  <workbookPr/>
  <mc:AlternateContent xmlns:mc="http://schemas.openxmlformats.org/markup-compatibility/2006">
    <mc:Choice Requires="x15">
      <x15ac:absPath xmlns:x15ac="http://schemas.microsoft.com/office/spreadsheetml/2010/11/ac" url="C:\Users\anddi\Desktop\Shooting\Kuldiga 29.03.2025\"/>
    </mc:Choice>
  </mc:AlternateContent>
  <xr:revisionPtr revIDLastSave="0" documentId="13_ncr:1_{BEB86DC8-710C-4DA8-A4E7-EF104B0D48DA}" xr6:coauthVersionLast="47" xr6:coauthVersionMax="47" xr10:uidLastSave="{00000000-0000-0000-0000-000000000000}"/>
  <bookViews>
    <workbookView xWindow="-110" yWindow="-110" windowWidth="19420" windowHeight="10560" activeTab="3" xr2:uid="{3DDBEEC5-937C-49AA-8BDB-7D7177BB3C4B}"/>
  </bookViews>
  <sheets>
    <sheet name="INDIVIDUALI" sheetId="4" r:id="rId1"/>
    <sheet name="JUNIORI" sheetId="9" r:id="rId2"/>
    <sheet name="SIEVIETES" sheetId="14" r:id="rId3"/>
    <sheet name="KOMANDAS" sheetId="6" r:id="rId4"/>
  </sheets>
  <definedNames>
    <definedName name="_xlnm._FilterDatabase" localSheetId="0" hidden="1">INDIVIDUALI!$B$14:$J$14</definedName>
    <definedName name="_xlnm._FilterDatabase" localSheetId="1" hidden="1">JUNIORI!$B$14:$I$14</definedName>
    <definedName name="_xlnm._FilterDatabase" localSheetId="3" hidden="1">KOMANDAS!$B$13:$I$13</definedName>
    <definedName name="_xlnm._FilterDatabase" localSheetId="2" hidden="1">SIEVIETES!$B$14:$I$14</definedName>
    <definedName name="_xlnm.Print_Area" localSheetId="0">INDIVIDUALI!$A$1:$L$25</definedName>
    <definedName name="_xlnm.Print_Area" localSheetId="1">JUNIORI!$A$1:$K$18</definedName>
    <definedName name="_xlnm.Print_Area" localSheetId="3">KOMANDAS!$A$1:$I$32</definedName>
    <definedName name="_xlnm.Print_Area" localSheetId="2">SIEVIETES!$A$1:$K$15</definedName>
  </definedNames>
  <calcPr calcId="181029"/>
</workbook>
</file>

<file path=xl/calcChain.xml><?xml version="1.0" encoding="utf-8"?>
<calcChain xmlns="http://schemas.openxmlformats.org/spreadsheetml/2006/main">
  <c r="D26" i="6" l="1"/>
  <c r="D25" i="6"/>
  <c r="D32" i="6"/>
  <c r="G32" i="6"/>
  <c r="F32" i="6"/>
  <c r="E32" i="6"/>
  <c r="G31" i="6"/>
  <c r="F31" i="6"/>
  <c r="E31" i="6"/>
  <c r="D31" i="6"/>
  <c r="G30" i="6"/>
  <c r="F30" i="6"/>
  <c r="E30" i="6"/>
  <c r="D30" i="6"/>
  <c r="G27" i="6"/>
  <c r="F27" i="6"/>
  <c r="E27" i="6"/>
  <c r="D27" i="6"/>
  <c r="G26" i="6"/>
  <c r="F26" i="6"/>
  <c r="E26" i="6"/>
  <c r="G25" i="6"/>
  <c r="F25" i="6"/>
  <c r="E25" i="6"/>
  <c r="G22" i="6"/>
  <c r="F22" i="6"/>
  <c r="E22" i="6"/>
  <c r="D22" i="6"/>
  <c r="G21" i="6"/>
  <c r="F21" i="6"/>
  <c r="E21" i="6"/>
  <c r="D21" i="6"/>
  <c r="G20" i="6"/>
  <c r="F20" i="6"/>
  <c r="E20" i="6"/>
  <c r="D20" i="6"/>
  <c r="G16" i="6"/>
  <c r="F16" i="6"/>
  <c r="F17" i="6"/>
  <c r="E17" i="6"/>
  <c r="E16" i="6"/>
  <c r="D16" i="6"/>
  <c r="G17" i="6"/>
  <c r="D17" i="6"/>
  <c r="G15" i="6"/>
  <c r="F15" i="6"/>
  <c r="E15" i="6"/>
  <c r="D15" i="6"/>
  <c r="H23" i="4"/>
  <c r="G15" i="14"/>
  <c r="F15" i="14"/>
  <c r="E15" i="14"/>
  <c r="D15" i="14"/>
  <c r="E17" i="9"/>
  <c r="F17" i="9"/>
  <c r="G17" i="9"/>
  <c r="E16" i="9"/>
  <c r="F16" i="9"/>
  <c r="G16" i="9"/>
  <c r="E18" i="9"/>
  <c r="F18" i="9"/>
  <c r="G18" i="9"/>
  <c r="G15" i="9"/>
  <c r="F15" i="9"/>
  <c r="E15" i="9"/>
  <c r="D16" i="9"/>
  <c r="D18" i="9"/>
  <c r="D17" i="9"/>
  <c r="D15" i="9"/>
  <c r="H19" i="4"/>
  <c r="D5" i="6"/>
  <c r="D4" i="6"/>
  <c r="D3" i="6"/>
  <c r="D2" i="6"/>
  <c r="D1" i="6"/>
  <c r="D6" i="14"/>
  <c r="D5" i="14"/>
  <c r="D4" i="14"/>
  <c r="D3" i="14"/>
  <c r="D2" i="14"/>
  <c r="D3" i="9"/>
  <c r="H21" i="4"/>
  <c r="H24" i="4"/>
  <c r="H16" i="4"/>
  <c r="H26" i="4"/>
  <c r="H25" i="4"/>
  <c r="H18" i="4"/>
  <c r="H22" i="4"/>
  <c r="H17" i="4"/>
  <c r="H20" i="4"/>
  <c r="H15" i="4"/>
  <c r="D6" i="9"/>
  <c r="D5" i="9"/>
  <c r="D4" i="9"/>
  <c r="D2" i="9"/>
  <c r="H26" i="6" l="1"/>
  <c r="H30" i="6"/>
  <c r="H31" i="6"/>
  <c r="H25" i="6"/>
  <c r="H15" i="14"/>
  <c r="H27" i="6"/>
  <c r="H32" i="6"/>
  <c r="H20" i="6"/>
  <c r="H22" i="6"/>
  <c r="H21" i="6"/>
  <c r="H17" i="6"/>
  <c r="H16" i="6"/>
  <c r="H15" i="6"/>
  <c r="H15" i="9"/>
  <c r="H17" i="9"/>
  <c r="H18" i="9"/>
  <c r="H16" i="9"/>
  <c r="H29" i="6" l="1"/>
  <c r="H19" i="6"/>
  <c r="H24" i="6"/>
  <c r="H1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Andis Freimanis</author>
  </authors>
  <commentList>
    <comment ref="H17" authorId="0" shapeId="0" xr:uid="{B7E7D5D2-2E04-451C-AF08-55BBF6F9EC9A}">
      <text>
        <r>
          <rPr>
            <b/>
            <sz val="9"/>
            <color indexed="81"/>
            <rFont val="Tahoma"/>
            <family val="2"/>
          </rPr>
          <t>Andis Freimanis:</t>
        </r>
        <r>
          <rPr>
            <sz val="9"/>
            <color indexed="81"/>
            <rFont val="Tahoma"/>
            <family val="2"/>
          </rPr>
          <t xml:space="preserve">
Pāršaudē par 5/6 fināla vietu uzvar Raitis Onužāns</t>
        </r>
      </text>
    </comment>
    <comment ref="H20" authorId="0" shapeId="0" xr:uid="{5F1F2762-3C4C-4B5C-9510-A602F8C60FAC}">
      <text>
        <r>
          <rPr>
            <b/>
            <sz val="9"/>
            <color indexed="81"/>
            <rFont val="Tahoma"/>
            <family val="2"/>
          </rPr>
          <t>Andis Freimanis:</t>
        </r>
        <r>
          <rPr>
            <sz val="9"/>
            <color indexed="81"/>
            <rFont val="Tahoma"/>
            <family val="2"/>
          </rPr>
          <t xml:space="preserve">
Pāršaudē par 5/6 fināla vietu uzvar Raitis Onužāns</t>
        </r>
      </text>
    </comment>
  </commentList>
</comments>
</file>

<file path=xl/sharedStrings.xml><?xml version="1.0" encoding="utf-8"?>
<sst xmlns="http://schemas.openxmlformats.org/spreadsheetml/2006/main" count="94" uniqueCount="47">
  <si>
    <t>KOPĀ</t>
  </si>
  <si>
    <t>REZULTĀTI</t>
  </si>
  <si>
    <t>VIETA</t>
  </si>
  <si>
    <t>NR.</t>
  </si>
  <si>
    <t>UZVĀRDS, VĀRDS</t>
  </si>
  <si>
    <t>PAMATSĒRIJA</t>
  </si>
  <si>
    <t>FINĀLS</t>
  </si>
  <si>
    <t>DALĪBNIEKA</t>
  </si>
  <si>
    <t>KVALIFIKĀCIJAS</t>
  </si>
  <si>
    <t>PUNKTI</t>
  </si>
  <si>
    <t>PUNKTI PAR</t>
  </si>
  <si>
    <t>IEGŪTO VIETU</t>
  </si>
  <si>
    <t>KOMANDU IESKAITĒ</t>
  </si>
  <si>
    <t>KOPVĒRTĒJUMA PUNKTI</t>
  </si>
  <si>
    <t>KULDĪGA, LATVIJA</t>
  </si>
  <si>
    <t>JUNIORU KONKURENCĒ</t>
  </si>
  <si>
    <t>SIEVIEŠU KONKURENCĒ</t>
  </si>
  <si>
    <t>Reinis Kabiņeckis</t>
  </si>
  <si>
    <t>Niks Bercis</t>
  </si>
  <si>
    <t>Patriks Sermolis</t>
  </si>
  <si>
    <t>Raitis Onužāns</t>
  </si>
  <si>
    <t>Raivis Bērziņš</t>
  </si>
  <si>
    <t>Kārlis Jurgenovskis</t>
  </si>
  <si>
    <t>Guntis Bercis</t>
  </si>
  <si>
    <t>Ieva Kabiņecka</t>
  </si>
  <si>
    <t>Mārtiņš Freimanis</t>
  </si>
  <si>
    <t>Ilgonis Šeflers</t>
  </si>
  <si>
    <t>Tālis Jurgenovskis</t>
  </si>
  <si>
    <t>Normunds Bērziņš</t>
  </si>
  <si>
    <t>1</t>
  </si>
  <si>
    <t>2</t>
  </si>
  <si>
    <t>3</t>
  </si>
  <si>
    <t>KOPĀ2</t>
  </si>
  <si>
    <r>
      <rPr>
        <b/>
        <sz val="18"/>
        <color indexed="52"/>
        <rFont val="Arial Narrow"/>
        <family val="2"/>
        <charset val="186"/>
      </rPr>
      <t>AUTOMĀTISKAIS TRANŠEJAS</t>
    </r>
    <r>
      <rPr>
        <b/>
        <sz val="18"/>
        <rFont val="Arial Narrow"/>
        <family val="2"/>
      </rPr>
      <t xml:space="preserve"> STENDS</t>
    </r>
  </si>
  <si>
    <t>2025. gada Latvijas Republikas čempionāts</t>
  </si>
  <si>
    <t>automātiskajā tranšeju stenda šaušanā.</t>
  </si>
  <si>
    <t>Atklātais Latvijas čempionāts.</t>
  </si>
  <si>
    <t>KULDĪGA</t>
  </si>
  <si>
    <t>SALDUS</t>
  </si>
  <si>
    <t>VAIŅODE</t>
  </si>
  <si>
    <t>30.MARTS 2025</t>
  </si>
  <si>
    <r>
      <t>KOKNESE</t>
    </r>
    <r>
      <rPr>
        <b/>
        <vertAlign val="superscript"/>
        <sz val="16"/>
        <color theme="1"/>
        <rFont val="Arial Narrow"/>
        <family val="2"/>
      </rPr>
      <t>N</t>
    </r>
  </si>
  <si>
    <t>3.</t>
  </si>
  <si>
    <t>4.</t>
  </si>
  <si>
    <t>1.</t>
  </si>
  <si>
    <t>2.</t>
  </si>
  <si>
    <t>VĪRIEŠU KONKURENCĒ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</si>
</sst>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b/>
      <sz val="16"/>
      <name val="Arial Narrow"/>
      <family val="2"/>
      <charset val="186"/>
    </font>
    <font>
      <b/>
      <sz val="14"/>
      <name val="Arial Narrow"/>
      <family val="2"/>
      <charset val="186"/>
    </font>
    <font>
      <b/>
      <sz val="18"/>
      <name val="Arial Narrow"/>
      <family val="2"/>
    </font>
    <font>
      <b/>
      <sz val="18"/>
      <color indexed="52"/>
      <name val="Arial Narrow"/>
      <family val="2"/>
      <charset val="186"/>
    </font>
    <font>
      <b/>
      <sz val="18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b/>
      <sz val="14"/>
      <color rgb="FFDD8019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b/>
      <sz val="16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sz val="14"/>
      <color theme="1"/>
      <name val="Arial Narrow"/>
      <family val="2"/>
    </font>
    <font>
      <b/>
      <sz val="12"/>
      <color theme="2" tint="-0.499984740745262"/>
      <name val="Arial Narrow"/>
      <family val="2"/>
      <charset val="186"/>
    </font>
    <font>
      <sz val="18"/>
      <color theme="1"/>
      <name val="Arial Narrow"/>
      <family val="2"/>
      <charset val="186"/>
    </font>
    <font>
      <b/>
      <sz val="30"/>
      <color theme="1"/>
      <name val="Arial Narrow"/>
      <family val="2"/>
      <charset val="186"/>
    </font>
    <font>
      <b/>
      <sz val="10"/>
      <color theme="1" tint="4.9989318521683403E-2"/>
      <name val="Arial Narrow"/>
      <family val="2"/>
      <charset val="186"/>
    </font>
    <font>
      <sz val="11"/>
      <color theme="1" tint="4.9989318521683403E-2"/>
      <name val="Calibri"/>
      <family val="2"/>
      <charset val="186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vertAlign val="superscript"/>
      <sz val="16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2" borderId="0" applyFont="0" applyBorder="0" applyAlignment="0">
      <alignment horizontal="center" vertical="center"/>
    </xf>
  </cellStyleXfs>
  <cellXfs count="106">
    <xf numFmtId="0" fontId="0" fillId="0" borderId="0" xfId="0"/>
    <xf numFmtId="0" fontId="0" fillId="0" borderId="1" xfId="0" applyBorder="1"/>
    <xf numFmtId="0" fontId="7" fillId="0" borderId="0" xfId="0" applyFont="1"/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8" fillId="3" borderId="7" xfId="0" applyFont="1" applyFill="1" applyBorder="1" applyAlignment="1">
      <alignment horizontal="center"/>
    </xf>
    <xf numFmtId="0" fontId="6" fillId="0" borderId="0" xfId="0" applyFont="1"/>
    <xf numFmtId="0" fontId="6" fillId="4" borderId="1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6" fillId="6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/>
    </xf>
    <xf numFmtId="0" fontId="0" fillId="4" borderId="0" xfId="0" applyFill="1"/>
    <xf numFmtId="0" fontId="7" fillId="4" borderId="0" xfId="0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6" fillId="7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0" fillId="0" borderId="0" xfId="0" applyFill="1"/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0" fillId="0" borderId="9" xfId="0" applyBorder="1"/>
    <xf numFmtId="0" fontId="11" fillId="0" borderId="8" xfId="0" applyFont="1" applyFill="1" applyBorder="1" applyAlignment="1">
      <alignment horizontal="center" vertical="center"/>
    </xf>
    <xf numFmtId="0" fontId="0" fillId="0" borderId="8" xfId="0" applyBorder="1"/>
    <xf numFmtId="0" fontId="18" fillId="3" borderId="5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center"/>
    </xf>
    <xf numFmtId="0" fontId="19" fillId="0" borderId="0" xfId="0" applyFont="1"/>
    <xf numFmtId="0" fontId="18" fillId="3" borderId="4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/>
    </xf>
    <xf numFmtId="0" fontId="21" fillId="0" borderId="9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6" fillId="4" borderId="0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right" vertical="center"/>
    </xf>
    <xf numFmtId="0" fontId="8" fillId="5" borderId="9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left" vertic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right" vertical="center"/>
    </xf>
    <xf numFmtId="0" fontId="6" fillId="6" borderId="9" xfId="0" applyFont="1" applyFill="1" applyBorder="1" applyAlignment="1">
      <alignment horizontal="right" vertical="center"/>
    </xf>
    <xf numFmtId="0" fontId="7" fillId="6" borderId="9" xfId="0" applyFont="1" applyFill="1" applyBorder="1" applyAlignment="1">
      <alignment horizontal="right"/>
    </xf>
    <xf numFmtId="0" fontId="7" fillId="6" borderId="9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right" vertical="center"/>
    </xf>
    <xf numFmtId="0" fontId="1" fillId="5" borderId="9" xfId="0" applyFont="1" applyFill="1" applyBorder="1" applyAlignment="1">
      <alignment horizontal="right" vertical="center"/>
    </xf>
    <xf numFmtId="0" fontId="6" fillId="5" borderId="9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right" vertical="center"/>
    </xf>
    <xf numFmtId="0" fontId="0" fillId="7" borderId="9" xfId="0" applyFill="1" applyBorder="1" applyAlignment="1">
      <alignment horizontal="right" vertical="center"/>
    </xf>
    <xf numFmtId="0" fontId="20" fillId="0" borderId="9" xfId="0" applyFont="1" applyFill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9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9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20" fillId="8" borderId="10" xfId="0" applyFont="1" applyFill="1" applyBorder="1" applyAlignment="1">
      <alignment horizontal="center"/>
    </xf>
    <xf numFmtId="0" fontId="20" fillId="8" borderId="9" xfId="0" applyFont="1" applyFill="1" applyBorder="1" applyAlignment="1">
      <alignment horizontal="center"/>
    </xf>
    <xf numFmtId="0" fontId="20" fillId="8" borderId="9" xfId="0" applyFont="1" applyFill="1" applyBorder="1" applyAlignment="1">
      <alignment horizontal="left"/>
    </xf>
    <xf numFmtId="0" fontId="21" fillId="8" borderId="9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</cellXfs>
  <cellStyles count="2">
    <cellStyle name="Normal" xfId="0" builtinId="0"/>
    <cellStyle name="Style 1" xfId="1" xr:uid="{3AFE055A-3235-4BB4-96C3-BBA47842C367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 Narrow"/>
        <family val="2"/>
        <charset val="186"/>
        <scheme val="none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 Narrow"/>
        <family val="2"/>
        <charset val="186"/>
        <scheme val="none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 Narrow"/>
        <family val="2"/>
        <charset val="186"/>
        <scheme val="none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charset val="186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508000</xdr:colOff>
      <xdr:row>6</xdr:row>
      <xdr:rowOff>38100</xdr:rowOff>
    </xdr:to>
    <xdr:pic>
      <xdr:nvPicPr>
        <xdr:cNvPr id="1105" name="Picture 3">
          <a:extLst>
            <a:ext uri="{FF2B5EF4-FFF2-40B4-BE49-F238E27FC236}">
              <a16:creationId xmlns:a16="http://schemas.microsoft.com/office/drawing/2014/main" id="{951D0287-DB5C-7E8C-EC51-C29A20B0D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0" y="0"/>
          <a:ext cx="11176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508000</xdr:colOff>
      <xdr:row>6</xdr:row>
      <xdr:rowOff>38100</xdr:rowOff>
    </xdr:to>
    <xdr:pic>
      <xdr:nvPicPr>
        <xdr:cNvPr id="3153" name="Picture 1">
          <a:extLst>
            <a:ext uri="{FF2B5EF4-FFF2-40B4-BE49-F238E27FC236}">
              <a16:creationId xmlns:a16="http://schemas.microsoft.com/office/drawing/2014/main" id="{B629CF7C-0F92-EA7F-F69C-B9870F2A9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0" y="0"/>
          <a:ext cx="11176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508000</xdr:colOff>
      <xdr:row>6</xdr:row>
      <xdr:rowOff>38100</xdr:rowOff>
    </xdr:to>
    <xdr:pic>
      <xdr:nvPicPr>
        <xdr:cNvPr id="10279" name="Picture 1">
          <a:extLst>
            <a:ext uri="{FF2B5EF4-FFF2-40B4-BE49-F238E27FC236}">
              <a16:creationId xmlns:a16="http://schemas.microsoft.com/office/drawing/2014/main" id="{07BBADAD-7C5E-1B79-3D71-7D4523A12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0" y="0"/>
          <a:ext cx="11176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447862</xdr:colOff>
      <xdr:row>5</xdr:row>
      <xdr:rowOff>79935</xdr:rowOff>
    </xdr:to>
    <xdr:pic>
      <xdr:nvPicPr>
        <xdr:cNvPr id="6224" name="Picture 1">
          <a:extLst>
            <a:ext uri="{FF2B5EF4-FFF2-40B4-BE49-F238E27FC236}">
              <a16:creationId xmlns:a16="http://schemas.microsoft.com/office/drawing/2014/main" id="{7C9B2165-36A4-1BE3-9A8F-0A5DCA7CC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58" r="27354"/>
        <a:stretch>
          <a:fillRect/>
        </a:stretch>
      </xdr:blipFill>
      <xdr:spPr bwMode="auto">
        <a:xfrm>
          <a:off x="0" y="0"/>
          <a:ext cx="1060450" cy="123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68D372-C49F-4121-ACA8-F22F0B5788FC}" name="Table2" displayName="Table2" ref="B14:L26" totalsRowShown="0" headerRowDxfId="38" dataDxfId="39" headerRowBorderDxfId="43" tableBorderDxfId="44" totalsRowBorderDxfId="42">
  <autoFilter ref="B14:L26" xr:uid="{4C68D372-C49F-4121-ACA8-F22F0B5788FC}"/>
  <sortState xmlns:xlrd2="http://schemas.microsoft.com/office/spreadsheetml/2017/richdata2" ref="B15:L26">
    <sortCondition descending="1" ref="I14:I26"/>
  </sortState>
  <tableColumns count="11">
    <tableColumn id="1" xr3:uid="{8C2969EC-397F-4CFC-93F9-0F9A5D80A3E9}" name="VIETA" dataDxfId="8"/>
    <tableColumn id="2" xr3:uid="{37A46B81-2F90-4728-8724-55C6ACEDE23C}" name="NR." dataDxfId="2"/>
    <tableColumn id="3" xr3:uid="{039B574F-81C0-4B07-9C0C-FB02DCAB9145}" name="UZVĀRDS, VĀRDS" dataDxfId="0"/>
    <tableColumn id="4" xr3:uid="{4FA182F1-9149-4C31-9061-DD2FFA4F2EC1}" name="1" dataDxfId="1"/>
    <tableColumn id="5" xr3:uid="{27FDB7D2-BDAC-43F1-95D2-069777E51BDE}" name="2" dataDxfId="7"/>
    <tableColumn id="6" xr3:uid="{1F6BEAD1-F02D-4702-B40C-D6FF7FE8E96F}" name="3" dataDxfId="6"/>
    <tableColumn id="9" xr3:uid="{37342895-4FF7-4658-958B-8D25C231613F}" name="KOPĀ" dataDxfId="5"/>
    <tableColumn id="10" xr3:uid="{5C3F2717-ACEF-4877-B652-C7CB71F4A13B}" name="FINĀLS" dataDxfId="3"/>
    <tableColumn id="11" xr3:uid="{C760C7F8-0629-4DE5-BA41-4391079E5316}" name="PUNKTI" dataDxfId="4"/>
    <tableColumn id="12" xr3:uid="{74DF5A3A-AF84-4264-868B-36AA902D482C}" name="IEGŪTO VIETU" dataDxfId="41"/>
    <tableColumn id="13" xr3:uid="{74DCF0BD-FD9B-4FB1-8450-80FEFD7859A6}" name="KOPĀ2" dataDxfId="4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C83B5B2-2854-4C60-B439-B7D5FB0372B8}" name="Table4" displayName="Table4" ref="B14:K18" totalsRowShown="0" headerRowDxfId="9" dataDxfId="10" headerRowBorderDxfId="22" tableBorderDxfId="23" totalsRowBorderDxfId="21">
  <autoFilter ref="B14:K18" xr:uid="{9C83B5B2-2854-4C60-B439-B7D5FB0372B8}"/>
  <sortState xmlns:xlrd2="http://schemas.microsoft.com/office/spreadsheetml/2017/richdata2" ref="B15:K18">
    <sortCondition descending="1" ref="H14:H18"/>
  </sortState>
  <tableColumns count="10">
    <tableColumn id="1" xr3:uid="{EE7C8642-2C43-4CEA-828C-A5A7CD8AA7E8}" name="VIETA" dataDxfId="20"/>
    <tableColumn id="2" xr3:uid="{8997E10A-F315-451D-BD7B-EB1A4AD3A428}" name="NR." dataDxfId="19"/>
    <tableColumn id="3" xr3:uid="{F8830C57-FC61-4384-B179-A514CEA04706}" name="UZVĀRDS, VĀRDS" dataDxfId="18">
      <calculatedColumnFormula>VLOOKUP($C15,INDIVIDUALI!$C$15:$G$25,2,FALSE)</calculatedColumnFormula>
    </tableColumn>
    <tableColumn id="4" xr3:uid="{7E6FCC36-7E31-4810-A63B-7628879EA427}" name="1" dataDxfId="17">
      <calculatedColumnFormula>VLOOKUP($C15,INDIVIDUALI!$C$15:$I$26,3,FALSE)</calculatedColumnFormula>
    </tableColumn>
    <tableColumn id="5" xr3:uid="{3E8FAECB-BFBB-4276-9D55-791B949D3C16}" name="2" dataDxfId="16">
      <calculatedColumnFormula>VLOOKUP($C15,INDIVIDUALI!$C$15:$I$26,4,FALSE)</calculatedColumnFormula>
    </tableColumn>
    <tableColumn id="6" xr3:uid="{262CBB03-D201-41A1-8CC9-6D91BBA57015}" name="3" dataDxfId="15">
      <calculatedColumnFormula>VLOOKUP($C15,INDIVIDUALI!$C$15:$I$26,5,FALSE)</calculatedColumnFormula>
    </tableColumn>
    <tableColumn id="7" xr3:uid="{3A0ADF93-4945-4670-B28D-ED1F02C3B86F}" name="KOPĀ" dataDxfId="14">
      <calculatedColumnFormula>SUM(E15:G15)</calculatedColumnFormula>
    </tableColumn>
    <tableColumn id="9" xr3:uid="{00C7DF5C-C493-4E53-BC02-5098FC35E700}" name="PUNKTI" dataDxfId="13"/>
    <tableColumn id="10" xr3:uid="{DE8A065F-CAFB-431C-89D9-82BB0ECC72A5}" name="IEGŪTO VIETU" dataDxfId="12"/>
    <tableColumn id="11" xr3:uid="{0BC3E79E-553E-4ED3-8C5B-CA82ECAD44EB}" name="KOPĀ2" dataDxfId="1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DB3E07F-7A3A-44CA-9392-B5D763CDAD5D}" name="Table3" displayName="Table3" ref="B14:K15" totalsRowShown="0" headerRowDxfId="24" headerRowBorderDxfId="36" tableBorderDxfId="37" totalsRowBorderDxfId="35">
  <autoFilter ref="B14:K15" xr:uid="{FDB3E07F-7A3A-44CA-9392-B5D763CDAD5D}"/>
  <tableColumns count="10">
    <tableColumn id="1" xr3:uid="{CC40C716-51E0-4445-9D8E-9D4E9C314D95}" name="VIETA" dataDxfId="34"/>
    <tableColumn id="2" xr3:uid="{3A3F6BF2-512C-42B9-B8BC-0804A12DDE41}" name="NR." dataDxfId="33"/>
    <tableColumn id="3" xr3:uid="{A4DF0D2C-9599-4F1D-B1D0-37836295534D}" name="UZVĀRDS, VĀRDS" dataDxfId="32">
      <calculatedColumnFormula>VLOOKUP($C15,INDIVIDUALI!$C$15:$G$25,2,FALSE)</calculatedColumnFormula>
    </tableColumn>
    <tableColumn id="4" xr3:uid="{9CE1F0CA-D7D7-4D6F-9218-FEDE500A2B60}" name="1" dataDxfId="31">
      <calculatedColumnFormula>VLOOKUP($C15,INDIVIDUALI!$C$15:$I$26,3,FALSE)</calculatedColumnFormula>
    </tableColumn>
    <tableColumn id="5" xr3:uid="{70725D77-853B-4DCC-AF51-E1115BBD4D63}" name="2" dataDxfId="30">
      <calculatedColumnFormula>VLOOKUP($C15,INDIVIDUALI!$C$15:$I$26,4,FALSE)</calculatedColumnFormula>
    </tableColumn>
    <tableColumn id="6" xr3:uid="{7780305A-05A4-4301-9FD0-170F248973F0}" name="3" dataDxfId="29">
      <calculatedColumnFormula>VLOOKUP($C15,INDIVIDUALI!$C$15:$I$26,5,FALSE)</calculatedColumnFormula>
    </tableColumn>
    <tableColumn id="7" xr3:uid="{0E431899-6D13-411A-B861-93E79B55F6C9}" name="KOPĀ" dataDxfId="28">
      <calculatedColumnFormula>SUM(E15:G15)</calculatedColumnFormula>
    </tableColumn>
    <tableColumn id="9" xr3:uid="{87E7364F-C0D0-4E9B-9C3C-51E783C14A30}" name="PUNKTI" dataDxfId="27"/>
    <tableColumn id="10" xr3:uid="{12344233-6689-4FD1-9766-2DFAB4BF9BFB}" name="IEGŪTO VIETU" dataDxfId="26"/>
    <tableColumn id="11" xr3:uid="{459C7573-29C8-4BE3-B688-D7B45C9AA922}" name="KOPĀ2" dataDxfId="25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DEA4-D29C-41D5-ACB5-C63BB0BCF2B7}">
  <sheetPr>
    <pageSetUpPr fitToPage="1"/>
  </sheetPr>
  <dimension ref="A1:M26"/>
  <sheetViews>
    <sheetView topLeftCell="B10" zoomScaleNormal="100" zoomScalePageLayoutView="40" workbookViewId="0">
      <selection activeCell="Q23" sqref="Q23"/>
    </sheetView>
  </sheetViews>
  <sheetFormatPr defaultRowHeight="14.5" x14ac:dyDescent="0.35"/>
  <cols>
    <col min="1" max="1" width="28.54296875" hidden="1" customWidth="1"/>
    <col min="3" max="3" width="10.6328125" customWidth="1"/>
    <col min="4" max="4" width="28.6328125" bestFit="1" customWidth="1"/>
    <col min="5" max="5" width="6.453125" style="64" customWidth="1"/>
    <col min="6" max="7" width="6.453125" customWidth="1"/>
    <col min="8" max="8" width="8.54296875" customWidth="1"/>
    <col min="9" max="9" width="12.08984375" customWidth="1"/>
    <col min="10" max="10" width="14.6328125" hidden="1" customWidth="1"/>
    <col min="11" max="11" width="13.36328125" hidden="1" customWidth="1"/>
    <col min="12" max="12" width="0" hidden="1" customWidth="1"/>
  </cols>
  <sheetData>
    <row r="1" spans="2:13" ht="9" customHeight="1" x14ac:dyDescent="0.35"/>
    <row r="2" spans="2:13" ht="18" x14ac:dyDescent="0.35">
      <c r="D2" s="5" t="s">
        <v>34</v>
      </c>
      <c r="E2" s="61"/>
      <c r="F2" s="5"/>
      <c r="H2" s="5"/>
      <c r="I2" s="5"/>
      <c r="J2" s="5"/>
      <c r="L2" s="8"/>
      <c r="M2" s="8"/>
    </row>
    <row r="3" spans="2:13" ht="18" x14ac:dyDescent="0.35">
      <c r="D3" s="5" t="s">
        <v>35</v>
      </c>
      <c r="E3" s="61"/>
      <c r="F3" s="8"/>
      <c r="H3" s="5"/>
      <c r="I3" s="5"/>
      <c r="J3" s="5"/>
      <c r="L3" s="8"/>
      <c r="M3" s="8"/>
    </row>
    <row r="4" spans="2:13" ht="18" x14ac:dyDescent="0.35">
      <c r="D4" s="21" t="s">
        <v>36</v>
      </c>
      <c r="E4" s="61"/>
      <c r="F4" s="8"/>
      <c r="H4" s="20"/>
      <c r="I4" s="5"/>
      <c r="J4" s="5"/>
      <c r="L4" s="8"/>
      <c r="M4" s="8"/>
    </row>
    <row r="5" spans="2:13" ht="18" x14ac:dyDescent="0.35">
      <c r="D5" s="6" t="s">
        <v>14</v>
      </c>
      <c r="E5" s="61"/>
      <c r="F5" s="5"/>
      <c r="H5" s="20"/>
      <c r="I5" s="20"/>
      <c r="J5" s="20"/>
      <c r="L5" s="8"/>
      <c r="M5" s="8"/>
    </row>
    <row r="6" spans="2:13" ht="18" customHeight="1" x14ac:dyDescent="0.35">
      <c r="D6" s="22" t="s">
        <v>40</v>
      </c>
      <c r="E6" s="62"/>
      <c r="F6" s="6"/>
      <c r="G6" s="11"/>
      <c r="H6" s="6"/>
      <c r="I6" s="6"/>
      <c r="J6" s="6"/>
      <c r="L6" s="11"/>
      <c r="M6" s="11"/>
    </row>
    <row r="7" spans="2:13" ht="18" x14ac:dyDescent="0.35">
      <c r="E7" s="63"/>
      <c r="F7" s="7"/>
      <c r="G7" s="12"/>
      <c r="H7" s="7"/>
      <c r="I7" s="7"/>
      <c r="J7" s="7"/>
      <c r="L7" s="12"/>
      <c r="M7" s="12"/>
    </row>
    <row r="8" spans="2:13" ht="0.75" customHeight="1" x14ac:dyDescent="0.35"/>
    <row r="9" spans="2:13" ht="37" x14ac:dyDescent="0.7">
      <c r="B9" s="34" t="s">
        <v>1</v>
      </c>
      <c r="C9" s="34"/>
      <c r="D9" s="34"/>
      <c r="E9" s="34"/>
      <c r="F9" s="2"/>
    </row>
    <row r="10" spans="2:13" ht="22.5" x14ac:dyDescent="0.45">
      <c r="B10" s="30" t="s">
        <v>33</v>
      </c>
      <c r="C10" s="31"/>
      <c r="D10" s="31"/>
      <c r="E10" s="31"/>
      <c r="F10" s="31"/>
    </row>
    <row r="11" spans="2:13" ht="22.5" x14ac:dyDescent="0.45">
      <c r="B11" s="29" t="s">
        <v>46</v>
      </c>
      <c r="C11" s="29"/>
      <c r="D11" s="29"/>
      <c r="E11" s="29"/>
      <c r="F11" s="29"/>
    </row>
    <row r="12" spans="2:13" x14ac:dyDescent="0.35">
      <c r="B12" s="1"/>
      <c r="C12" s="1"/>
      <c r="D12" s="1"/>
      <c r="E12" s="65"/>
      <c r="F12" s="1"/>
      <c r="G12" s="1"/>
      <c r="H12" s="1"/>
      <c r="I12" s="1"/>
      <c r="J12" s="1"/>
    </row>
    <row r="13" spans="2:13" x14ac:dyDescent="0.35">
      <c r="B13" s="3"/>
      <c r="C13" s="3" t="s">
        <v>7</v>
      </c>
      <c r="D13" s="3"/>
      <c r="E13" s="32" t="s">
        <v>5</v>
      </c>
      <c r="F13" s="32"/>
      <c r="G13" s="32"/>
      <c r="H13" s="33"/>
      <c r="I13" s="3"/>
      <c r="J13" s="13" t="s">
        <v>8</v>
      </c>
      <c r="K13" s="3" t="s">
        <v>10</v>
      </c>
      <c r="L13" s="3" t="s">
        <v>9</v>
      </c>
    </row>
    <row r="14" spans="2:13" ht="15" customHeight="1" x14ac:dyDescent="0.35">
      <c r="B14" s="42" t="s">
        <v>2</v>
      </c>
      <c r="C14" s="43" t="s">
        <v>3</v>
      </c>
      <c r="D14" s="43" t="s">
        <v>4</v>
      </c>
      <c r="E14" s="66" t="s">
        <v>29</v>
      </c>
      <c r="F14" s="44" t="s">
        <v>30</v>
      </c>
      <c r="G14" s="44" t="s">
        <v>31</v>
      </c>
      <c r="H14" s="45" t="s">
        <v>0</v>
      </c>
      <c r="I14" s="43" t="s">
        <v>6</v>
      </c>
      <c r="J14" s="42" t="s">
        <v>9</v>
      </c>
      <c r="K14" s="43" t="s">
        <v>11</v>
      </c>
      <c r="L14" s="46" t="s">
        <v>32</v>
      </c>
    </row>
    <row r="15" spans="2:13" s="36" customFormat="1" ht="15.5" x14ac:dyDescent="0.35">
      <c r="B15" s="101">
        <v>1</v>
      </c>
      <c r="C15" s="102">
        <v>6</v>
      </c>
      <c r="D15" s="103" t="s">
        <v>22</v>
      </c>
      <c r="E15" s="104">
        <v>15</v>
      </c>
      <c r="F15" s="104">
        <v>20</v>
      </c>
      <c r="G15" s="104">
        <v>23</v>
      </c>
      <c r="H15" s="105">
        <f>SUM(E15:G15)</f>
        <v>58</v>
      </c>
      <c r="I15" s="104">
        <v>42</v>
      </c>
      <c r="J15" s="37"/>
      <c r="K15" s="37"/>
      <c r="L15" s="40"/>
    </row>
    <row r="16" spans="2:13" s="36" customFormat="1" ht="15.5" x14ac:dyDescent="0.35">
      <c r="B16" s="101">
        <v>2</v>
      </c>
      <c r="C16" s="102">
        <v>11</v>
      </c>
      <c r="D16" s="103" t="s">
        <v>27</v>
      </c>
      <c r="E16" s="104">
        <v>19</v>
      </c>
      <c r="F16" s="104">
        <v>20</v>
      </c>
      <c r="G16" s="104">
        <v>20</v>
      </c>
      <c r="H16" s="105">
        <f>SUM(E16:G16)</f>
        <v>59</v>
      </c>
      <c r="I16" s="104">
        <v>39</v>
      </c>
      <c r="J16" s="37"/>
      <c r="K16" s="37"/>
      <c r="L16" s="40"/>
    </row>
    <row r="17" spans="2:12" s="36" customFormat="1" ht="15.5" x14ac:dyDescent="0.35">
      <c r="B17" s="101">
        <v>3</v>
      </c>
      <c r="C17" s="102">
        <v>4</v>
      </c>
      <c r="D17" s="103" t="s">
        <v>20</v>
      </c>
      <c r="E17" s="104">
        <v>16</v>
      </c>
      <c r="F17" s="104">
        <v>17</v>
      </c>
      <c r="G17" s="104">
        <v>15</v>
      </c>
      <c r="H17" s="100">
        <f>SUM(E17:G17)</f>
        <v>48</v>
      </c>
      <c r="I17" s="104">
        <v>22</v>
      </c>
      <c r="J17" s="37"/>
      <c r="K17" s="37"/>
      <c r="L17" s="40"/>
    </row>
    <row r="18" spans="2:12" s="36" customFormat="1" ht="15.5" x14ac:dyDescent="0.35">
      <c r="B18" s="101">
        <v>4</v>
      </c>
      <c r="C18" s="102">
        <v>9</v>
      </c>
      <c r="D18" s="103" t="s">
        <v>25</v>
      </c>
      <c r="E18" s="104">
        <v>20</v>
      </c>
      <c r="F18" s="104">
        <v>21</v>
      </c>
      <c r="G18" s="104">
        <v>20</v>
      </c>
      <c r="H18" s="105">
        <f>SUM(E18:G18)</f>
        <v>61</v>
      </c>
      <c r="I18" s="104">
        <v>17</v>
      </c>
      <c r="J18" s="37"/>
      <c r="K18" s="37"/>
      <c r="L18" s="40"/>
    </row>
    <row r="19" spans="2:12" s="36" customFormat="1" ht="15.5" x14ac:dyDescent="0.35">
      <c r="B19" s="101">
        <v>5</v>
      </c>
      <c r="C19" s="102">
        <v>1</v>
      </c>
      <c r="D19" s="103" t="s">
        <v>17</v>
      </c>
      <c r="E19" s="104">
        <v>20</v>
      </c>
      <c r="F19" s="104">
        <v>18</v>
      </c>
      <c r="G19" s="104">
        <v>16</v>
      </c>
      <c r="H19" s="105">
        <f>SUM(E19:G19)</f>
        <v>54</v>
      </c>
      <c r="I19" s="104">
        <v>16</v>
      </c>
      <c r="J19" s="37"/>
      <c r="K19" s="37"/>
      <c r="L19" s="40"/>
    </row>
    <row r="20" spans="2:12" s="36" customFormat="1" ht="15.5" x14ac:dyDescent="0.35">
      <c r="B20" s="101">
        <v>6</v>
      </c>
      <c r="C20" s="102">
        <v>5</v>
      </c>
      <c r="D20" s="103" t="s">
        <v>21</v>
      </c>
      <c r="E20" s="104">
        <v>15</v>
      </c>
      <c r="F20" s="104">
        <v>18</v>
      </c>
      <c r="G20" s="104">
        <v>15</v>
      </c>
      <c r="H20" s="100">
        <f>SUM(E20:G20)</f>
        <v>48</v>
      </c>
      <c r="I20" s="104">
        <v>12</v>
      </c>
      <c r="J20" s="37"/>
      <c r="K20" s="37"/>
      <c r="L20" s="40"/>
    </row>
    <row r="21" spans="2:12" s="36" customFormat="1" ht="15.5" x14ac:dyDescent="0.35">
      <c r="B21" s="67">
        <v>7</v>
      </c>
      <c r="C21" s="91">
        <v>3</v>
      </c>
      <c r="D21" s="93" t="s">
        <v>19</v>
      </c>
      <c r="E21" s="68">
        <v>11</v>
      </c>
      <c r="F21" s="68">
        <v>15</v>
      </c>
      <c r="G21" s="68">
        <v>16</v>
      </c>
      <c r="H21" s="38">
        <f>SUM(E21:G21)</f>
        <v>42</v>
      </c>
      <c r="I21" s="68"/>
      <c r="J21" s="37"/>
      <c r="K21" s="37"/>
      <c r="L21" s="40"/>
    </row>
    <row r="22" spans="2:12" s="36" customFormat="1" ht="15.5" x14ac:dyDescent="0.35">
      <c r="B22" s="67">
        <v>8</v>
      </c>
      <c r="C22" s="91">
        <v>2</v>
      </c>
      <c r="D22" s="93" t="s">
        <v>18</v>
      </c>
      <c r="E22" s="68">
        <v>9</v>
      </c>
      <c r="F22" s="68">
        <v>15</v>
      </c>
      <c r="G22" s="68">
        <v>16</v>
      </c>
      <c r="H22" s="38">
        <f>SUM(E22:G22)</f>
        <v>40</v>
      </c>
      <c r="I22" s="68"/>
      <c r="J22" s="37"/>
      <c r="K22" s="37"/>
      <c r="L22" s="40"/>
    </row>
    <row r="23" spans="2:12" s="36" customFormat="1" ht="15.5" x14ac:dyDescent="0.35">
      <c r="B23" s="67">
        <v>9</v>
      </c>
      <c r="C23" s="92">
        <v>12</v>
      </c>
      <c r="D23" s="93" t="s">
        <v>28</v>
      </c>
      <c r="E23" s="96">
        <v>12</v>
      </c>
      <c r="F23" s="92">
        <v>12</v>
      </c>
      <c r="G23" s="92">
        <v>12</v>
      </c>
      <c r="H23" s="38">
        <f>SUM(E23:G23)</f>
        <v>36</v>
      </c>
      <c r="I23" s="92"/>
      <c r="J23" s="39"/>
      <c r="K23" s="39"/>
      <c r="L23" s="41"/>
    </row>
    <row r="24" spans="2:12" s="36" customFormat="1" ht="15.5" x14ac:dyDescent="0.35">
      <c r="B24" s="67">
        <v>10</v>
      </c>
      <c r="C24" s="91">
        <v>7</v>
      </c>
      <c r="D24" s="93" t="s">
        <v>23</v>
      </c>
      <c r="E24" s="69">
        <v>8</v>
      </c>
      <c r="F24" s="68">
        <v>12</v>
      </c>
      <c r="G24" s="68">
        <v>13</v>
      </c>
      <c r="H24" s="38">
        <f>SUM(E24:G24)</f>
        <v>33</v>
      </c>
      <c r="I24" s="68"/>
      <c r="J24" s="37"/>
      <c r="K24" s="37"/>
      <c r="L24" s="40"/>
    </row>
    <row r="25" spans="2:12" s="36" customFormat="1" ht="15.5" x14ac:dyDescent="0.35">
      <c r="B25" s="67">
        <v>11</v>
      </c>
      <c r="C25" s="91">
        <v>8</v>
      </c>
      <c r="D25" s="93" t="s">
        <v>24</v>
      </c>
      <c r="E25" s="68">
        <v>5</v>
      </c>
      <c r="F25" s="68">
        <v>6</v>
      </c>
      <c r="G25" s="68">
        <v>9</v>
      </c>
      <c r="H25" s="38">
        <f>SUM(E25:G25)</f>
        <v>20</v>
      </c>
      <c r="I25" s="68"/>
      <c r="J25" s="37"/>
      <c r="K25" s="37"/>
      <c r="L25" s="40"/>
    </row>
    <row r="26" spans="2:12" ht="15.5" x14ac:dyDescent="0.35">
      <c r="B26" s="67">
        <v>12</v>
      </c>
      <c r="C26" s="95">
        <v>10</v>
      </c>
      <c r="D26" s="94" t="s">
        <v>26</v>
      </c>
      <c r="E26" s="97">
        <v>1</v>
      </c>
      <c r="F26" s="97">
        <v>12</v>
      </c>
      <c r="G26" s="97">
        <v>5</v>
      </c>
      <c r="H26" s="38">
        <f>SUM(E26:G26)</f>
        <v>18</v>
      </c>
      <c r="I26" s="97"/>
      <c r="J26" s="98"/>
      <c r="K26" s="98"/>
      <c r="L26" s="99"/>
    </row>
  </sheetData>
  <mergeCells count="4">
    <mergeCell ref="B11:F11"/>
    <mergeCell ref="B10:F10"/>
    <mergeCell ref="E13:H13"/>
    <mergeCell ref="B9:E9"/>
  </mergeCells>
  <printOptions horizontalCentered="1"/>
  <pageMargins left="0.70866141732283472" right="0.70866141732283472" top="0.74803149606299213" bottom="0.74803149606299213" header="0" footer="0.31496062992125984"/>
  <pageSetup paperSize="9" scale="95" fitToHeight="0" orientation="landscape" r:id="rId1"/>
  <colBreaks count="1" manualBreakCount="1">
    <brk id="12" max="1048575" man="1"/>
  </colBreaks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4F348-47A9-4986-BF98-0AD933823FB9}">
  <sheetPr>
    <pageSetUpPr fitToPage="1"/>
  </sheetPr>
  <dimension ref="A1:L18"/>
  <sheetViews>
    <sheetView topLeftCell="B7" zoomScaleNormal="100" zoomScalePageLayoutView="40" workbookViewId="0">
      <selection activeCell="B19" sqref="B19"/>
    </sheetView>
  </sheetViews>
  <sheetFormatPr defaultRowHeight="14.5" x14ac:dyDescent="0.35"/>
  <cols>
    <col min="1" max="1" width="28.54296875" hidden="1" customWidth="1"/>
    <col min="3" max="3" width="10.6328125" customWidth="1"/>
    <col min="4" max="4" width="28.6328125" bestFit="1" customWidth="1"/>
    <col min="5" max="7" width="6.453125" customWidth="1"/>
    <col min="8" max="8" width="8.54296875" customWidth="1"/>
    <col min="9" max="9" width="14.6328125" hidden="1" customWidth="1"/>
    <col min="10" max="10" width="13.36328125" hidden="1" customWidth="1"/>
    <col min="11" max="11" width="8.7265625" hidden="1" customWidth="1"/>
  </cols>
  <sheetData>
    <row r="1" spans="2:12" ht="9" customHeight="1" x14ac:dyDescent="0.35"/>
    <row r="2" spans="2:12" ht="18" x14ac:dyDescent="0.35">
      <c r="D2" s="5" t="str">
        <f>INDIVIDUALI!$D$2</f>
        <v>2025. gada Latvijas Republikas čempionāts</v>
      </c>
      <c r="E2" s="5"/>
      <c r="F2" s="5"/>
      <c r="G2" s="8"/>
      <c r="H2" s="5"/>
      <c r="I2" s="5"/>
      <c r="K2" s="8"/>
      <c r="L2" s="8"/>
    </row>
    <row r="3" spans="2:12" ht="18" x14ac:dyDescent="0.35">
      <c r="D3" s="5" t="str">
        <f>INDIVIDUALI!$D$3</f>
        <v>automātiskajā tranšeju stenda šaušanā.</v>
      </c>
      <c r="E3" s="8"/>
      <c r="F3" s="8"/>
      <c r="G3" s="8"/>
      <c r="H3" s="5"/>
      <c r="I3" s="5"/>
      <c r="K3" s="8"/>
      <c r="L3" s="8"/>
    </row>
    <row r="4" spans="2:12" ht="18" x14ac:dyDescent="0.35">
      <c r="D4" s="21" t="str">
        <f>INDIVIDUALI!$D$4</f>
        <v>Atklātais Latvijas čempionāts.</v>
      </c>
      <c r="E4" s="8"/>
      <c r="F4" s="8"/>
      <c r="G4" s="8"/>
      <c r="H4" s="20"/>
      <c r="I4" s="5"/>
      <c r="K4" s="8"/>
      <c r="L4" s="8"/>
    </row>
    <row r="5" spans="2:12" ht="18" x14ac:dyDescent="0.35">
      <c r="D5" s="6" t="str">
        <f>INDIVIDUALI!$D$5</f>
        <v>KULDĪGA, LATVIJA</v>
      </c>
      <c r="E5" s="5"/>
      <c r="F5" s="5"/>
      <c r="G5" s="8"/>
      <c r="H5" s="20"/>
      <c r="I5" s="20"/>
      <c r="K5" s="8"/>
      <c r="L5" s="8"/>
    </row>
    <row r="6" spans="2:12" ht="18" customHeight="1" x14ac:dyDescent="0.35">
      <c r="D6" s="7" t="str">
        <f>INDIVIDUALI!$D$6</f>
        <v>30.MARTS 2025</v>
      </c>
      <c r="E6" s="6"/>
      <c r="F6" s="6"/>
      <c r="G6" s="11"/>
      <c r="H6" s="6"/>
      <c r="I6" s="6"/>
      <c r="K6" s="11"/>
      <c r="L6" s="11"/>
    </row>
    <row r="7" spans="2:12" ht="18" x14ac:dyDescent="0.35">
      <c r="E7" s="7"/>
      <c r="F7" s="7"/>
      <c r="G7" s="12"/>
      <c r="H7" s="7"/>
      <c r="I7" s="7"/>
      <c r="K7" s="12"/>
      <c r="L7" s="12"/>
    </row>
    <row r="8" spans="2:12" ht="0.75" customHeight="1" x14ac:dyDescent="0.35"/>
    <row r="9" spans="2:12" ht="37" x14ac:dyDescent="0.7">
      <c r="B9" s="34" t="s">
        <v>1</v>
      </c>
      <c r="C9" s="34"/>
      <c r="D9" s="34"/>
      <c r="E9" s="34"/>
      <c r="F9" s="2"/>
    </row>
    <row r="10" spans="2:12" ht="22.5" x14ac:dyDescent="0.45">
      <c r="B10" s="30" t="s">
        <v>33</v>
      </c>
      <c r="C10" s="31"/>
      <c r="D10" s="31"/>
      <c r="E10" s="31"/>
      <c r="F10" s="31"/>
    </row>
    <row r="11" spans="2:12" ht="22.5" x14ac:dyDescent="0.45">
      <c r="B11" s="29" t="s">
        <v>15</v>
      </c>
      <c r="C11" s="29"/>
      <c r="D11" s="29"/>
      <c r="E11" s="29"/>
      <c r="F11" s="29"/>
    </row>
    <row r="12" spans="2:12" x14ac:dyDescent="0.35">
      <c r="B12" s="1"/>
      <c r="C12" s="1"/>
      <c r="D12" s="1"/>
      <c r="E12" s="1"/>
      <c r="F12" s="1"/>
      <c r="G12" s="1"/>
      <c r="H12" s="1"/>
      <c r="I12" s="1"/>
    </row>
    <row r="13" spans="2:12" x14ac:dyDescent="0.35">
      <c r="B13" s="3"/>
      <c r="C13" s="3" t="s">
        <v>7</v>
      </c>
      <c r="D13" s="3"/>
      <c r="E13" s="32" t="s">
        <v>5</v>
      </c>
      <c r="F13" s="32"/>
      <c r="G13" s="32"/>
      <c r="H13" s="33"/>
      <c r="I13" s="4" t="s">
        <v>8</v>
      </c>
      <c r="J13" s="3" t="s">
        <v>10</v>
      </c>
      <c r="K13" s="3" t="s">
        <v>9</v>
      </c>
    </row>
    <row r="14" spans="2:12" s="47" customFormat="1" ht="15" customHeight="1" x14ac:dyDescent="0.35">
      <c r="B14" s="42" t="s">
        <v>2</v>
      </c>
      <c r="C14" s="43" t="s">
        <v>3</v>
      </c>
      <c r="D14" s="43" t="s">
        <v>4</v>
      </c>
      <c r="E14" s="43" t="s">
        <v>29</v>
      </c>
      <c r="F14" s="43" t="s">
        <v>30</v>
      </c>
      <c r="G14" s="43" t="s">
        <v>31</v>
      </c>
      <c r="H14" s="48" t="s">
        <v>0</v>
      </c>
      <c r="I14" s="43" t="s">
        <v>9</v>
      </c>
      <c r="J14" s="43" t="s">
        <v>11</v>
      </c>
      <c r="K14" s="46" t="s">
        <v>32</v>
      </c>
    </row>
    <row r="15" spans="2:12" s="24" customFormat="1" ht="20.149999999999999" customHeight="1" x14ac:dyDescent="0.35">
      <c r="B15" s="59" t="s">
        <v>44</v>
      </c>
      <c r="C15" s="56">
        <v>9</v>
      </c>
      <c r="D15" s="57" t="str">
        <f>VLOOKUP($C15,INDIVIDUALI!$C$15:$G$25,2,FALSE)</f>
        <v>Mārtiņš Freimanis</v>
      </c>
      <c r="E15" s="57">
        <f>VLOOKUP($C15,INDIVIDUALI!$C$15:$I$26,3,FALSE)</f>
        <v>20</v>
      </c>
      <c r="F15" s="57">
        <f>VLOOKUP($C15,INDIVIDUALI!$C$15:$I$26,4,FALSE)</f>
        <v>21</v>
      </c>
      <c r="G15" s="57">
        <f>VLOOKUP($C15,INDIVIDUALI!$C$15:$I$26,5,FALSE)</f>
        <v>20</v>
      </c>
      <c r="H15" s="58">
        <f>SUM(E15:G15)</f>
        <v>61</v>
      </c>
      <c r="I15" s="57"/>
      <c r="J15" s="57"/>
      <c r="K15" s="60"/>
    </row>
    <row r="16" spans="2:12" s="24" customFormat="1" ht="20.149999999999999" customHeight="1" x14ac:dyDescent="0.35">
      <c r="B16" s="59" t="s">
        <v>45</v>
      </c>
      <c r="C16" s="56">
        <v>6</v>
      </c>
      <c r="D16" s="57" t="str">
        <f>VLOOKUP($C16,INDIVIDUALI!$C$15:$G$25,2,FALSE)</f>
        <v>Kārlis Jurgenovskis</v>
      </c>
      <c r="E16" s="57">
        <f>VLOOKUP($C16,INDIVIDUALI!$C$15:$I$26,3,FALSE)</f>
        <v>15</v>
      </c>
      <c r="F16" s="57">
        <f>VLOOKUP($C16,INDIVIDUALI!$C$15:$I$26,4,FALSE)</f>
        <v>20</v>
      </c>
      <c r="G16" s="57">
        <f>VLOOKUP($C16,INDIVIDUALI!$C$15:$I$26,5,FALSE)</f>
        <v>23</v>
      </c>
      <c r="H16" s="58">
        <f>SUM(E16:G16)</f>
        <v>58</v>
      </c>
      <c r="I16" s="57"/>
      <c r="J16" s="57"/>
      <c r="K16" s="60"/>
    </row>
    <row r="17" spans="2:11" s="24" customFormat="1" ht="20.149999999999999" customHeight="1" x14ac:dyDescent="0.35">
      <c r="B17" s="59" t="s">
        <v>42</v>
      </c>
      <c r="C17" s="56">
        <v>3</v>
      </c>
      <c r="D17" s="57" t="str">
        <f>VLOOKUP($C17,INDIVIDUALI!$C$15:$G$25,2,FALSE)</f>
        <v>Patriks Sermolis</v>
      </c>
      <c r="E17" s="57">
        <f>VLOOKUP($C17,INDIVIDUALI!$C$15:$I$26,3,FALSE)</f>
        <v>11</v>
      </c>
      <c r="F17" s="57">
        <f>VLOOKUP($C17,INDIVIDUALI!$C$15:$I$26,4,FALSE)</f>
        <v>15</v>
      </c>
      <c r="G17" s="57">
        <f>VLOOKUP($C17,INDIVIDUALI!$C$15:$I$26,5,FALSE)</f>
        <v>16</v>
      </c>
      <c r="H17" s="58">
        <f>SUM(E17:G17)</f>
        <v>42</v>
      </c>
      <c r="I17" s="57"/>
      <c r="J17" s="57"/>
      <c r="K17" s="60"/>
    </row>
    <row r="18" spans="2:11" s="24" customFormat="1" ht="20.149999999999999" customHeight="1" x14ac:dyDescent="0.35">
      <c r="B18" s="49" t="s">
        <v>43</v>
      </c>
      <c r="C18" s="50">
        <v>8</v>
      </c>
      <c r="D18" s="51" t="str">
        <f>VLOOKUP($C18,INDIVIDUALI!$C$15:$G$25,2,FALSE)</f>
        <v>Ieva Kabiņecka</v>
      </c>
      <c r="E18" s="51">
        <f>VLOOKUP($C18,INDIVIDUALI!$C$15:$I$26,3,FALSE)</f>
        <v>5</v>
      </c>
      <c r="F18" s="51">
        <f>VLOOKUP($C18,INDIVIDUALI!$C$15:$I$26,4,FALSE)</f>
        <v>6</v>
      </c>
      <c r="G18" s="51">
        <f>VLOOKUP($C18,INDIVIDUALI!$C$15:$I$26,5,FALSE)</f>
        <v>9</v>
      </c>
      <c r="H18" s="52">
        <f>SUM(E18:G18)</f>
        <v>20</v>
      </c>
      <c r="I18" s="51"/>
      <c r="J18" s="51"/>
      <c r="K18" s="53"/>
    </row>
  </sheetData>
  <mergeCells count="4">
    <mergeCell ref="B9:E9"/>
    <mergeCell ref="B10:F10"/>
    <mergeCell ref="B11:F11"/>
    <mergeCell ref="E13:H13"/>
  </mergeCells>
  <printOptions horizontalCentered="1"/>
  <pageMargins left="0.70866141732283472" right="0.70866141732283472" top="0.74803149606299213" bottom="0.74803149606299213" header="0" footer="0.31496062992125984"/>
  <pageSetup paperSize="9" scale="95" fitToHeight="0" orientation="landscape" r:id="rId1"/>
  <colBreaks count="1" manualBreakCount="1">
    <brk id="11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7314-03E8-421E-9125-B3ECA014997F}">
  <sheetPr>
    <pageSetUpPr fitToPage="1"/>
  </sheetPr>
  <dimension ref="A1:L15"/>
  <sheetViews>
    <sheetView topLeftCell="B4" zoomScaleNormal="100" zoomScalePageLayoutView="40" workbookViewId="0">
      <selection activeCell="I4" sqref="I1:I1048576"/>
    </sheetView>
  </sheetViews>
  <sheetFormatPr defaultRowHeight="14.5" x14ac:dyDescent="0.35"/>
  <cols>
    <col min="1" max="1" width="28.54296875" hidden="1" customWidth="1"/>
    <col min="3" max="3" width="10.6328125" customWidth="1"/>
    <col min="4" max="4" width="28.6328125" bestFit="1" customWidth="1"/>
    <col min="5" max="7" width="6.453125" customWidth="1"/>
    <col min="8" max="8" width="8.54296875" customWidth="1"/>
    <col min="9" max="9" width="14.6328125" hidden="1" customWidth="1"/>
    <col min="10" max="10" width="13.36328125" hidden="1" customWidth="1"/>
    <col min="11" max="11" width="0" hidden="1" customWidth="1"/>
  </cols>
  <sheetData>
    <row r="1" spans="2:12" ht="9" customHeight="1" x14ac:dyDescent="0.35"/>
    <row r="2" spans="2:12" ht="18" x14ac:dyDescent="0.35">
      <c r="D2" s="5" t="str">
        <f>INDIVIDUALI!$D$2</f>
        <v>2025. gada Latvijas Republikas čempionāts</v>
      </c>
      <c r="E2" s="5"/>
      <c r="F2" s="5"/>
      <c r="G2" s="8"/>
      <c r="H2" s="5"/>
      <c r="I2" s="5"/>
      <c r="K2" s="8"/>
      <c r="L2" s="8"/>
    </row>
    <row r="3" spans="2:12" ht="18" x14ac:dyDescent="0.35">
      <c r="D3" s="5" t="str">
        <f>INDIVIDUALI!$D$3</f>
        <v>automātiskajā tranšeju stenda šaušanā.</v>
      </c>
      <c r="E3" s="8"/>
      <c r="F3" s="8"/>
      <c r="G3" s="8"/>
      <c r="H3" s="5"/>
      <c r="I3" s="5"/>
      <c r="K3" s="8"/>
      <c r="L3" s="8"/>
    </row>
    <row r="4" spans="2:12" ht="18" x14ac:dyDescent="0.35">
      <c r="D4" s="21" t="str">
        <f>INDIVIDUALI!$D$4</f>
        <v>Atklātais Latvijas čempionāts.</v>
      </c>
      <c r="E4" s="8"/>
      <c r="F4" s="8"/>
      <c r="G4" s="8"/>
      <c r="H4" s="20"/>
      <c r="I4" s="5"/>
      <c r="K4" s="8"/>
      <c r="L4" s="8"/>
    </row>
    <row r="5" spans="2:12" ht="18" x14ac:dyDescent="0.35">
      <c r="D5" s="6" t="str">
        <f>INDIVIDUALI!$D$5</f>
        <v>KULDĪGA, LATVIJA</v>
      </c>
      <c r="E5" s="5"/>
      <c r="F5" s="5"/>
      <c r="G5" s="8"/>
      <c r="H5" s="20"/>
      <c r="I5" s="20"/>
      <c r="K5" s="8"/>
      <c r="L5" s="8"/>
    </row>
    <row r="6" spans="2:12" ht="18" customHeight="1" x14ac:dyDescent="0.35">
      <c r="D6" s="7" t="str">
        <f>INDIVIDUALI!$D$6</f>
        <v>30.MARTS 2025</v>
      </c>
      <c r="E6" s="6"/>
      <c r="F6" s="6"/>
      <c r="G6" s="11"/>
      <c r="H6" s="6"/>
      <c r="I6" s="6"/>
      <c r="K6" s="11"/>
      <c r="L6" s="11"/>
    </row>
    <row r="7" spans="2:12" ht="18" x14ac:dyDescent="0.35">
      <c r="E7" s="7"/>
      <c r="F7" s="7"/>
      <c r="G7" s="12"/>
      <c r="H7" s="7"/>
      <c r="I7" s="7"/>
      <c r="K7" s="12"/>
      <c r="L7" s="12"/>
    </row>
    <row r="8" spans="2:12" ht="0.75" customHeight="1" x14ac:dyDescent="0.35"/>
    <row r="9" spans="2:12" ht="37" x14ac:dyDescent="0.7">
      <c r="B9" s="34" t="s">
        <v>1</v>
      </c>
      <c r="C9" s="34"/>
      <c r="D9" s="34"/>
      <c r="E9" s="34"/>
      <c r="F9" s="2"/>
    </row>
    <row r="10" spans="2:12" ht="22.5" x14ac:dyDescent="0.45">
      <c r="B10" s="30" t="s">
        <v>33</v>
      </c>
      <c r="C10" s="31"/>
      <c r="D10" s="31"/>
      <c r="E10" s="31"/>
      <c r="F10" s="31"/>
    </row>
    <row r="11" spans="2:12" ht="22.5" x14ac:dyDescent="0.45">
      <c r="B11" s="29" t="s">
        <v>16</v>
      </c>
      <c r="C11" s="29"/>
      <c r="D11" s="29"/>
      <c r="E11" s="29"/>
      <c r="F11" s="29"/>
    </row>
    <row r="12" spans="2:12" x14ac:dyDescent="0.35">
      <c r="B12" s="1"/>
      <c r="C12" s="1"/>
      <c r="D12" s="1"/>
      <c r="E12" s="1"/>
      <c r="F12" s="1"/>
      <c r="G12" s="1"/>
      <c r="H12" s="1"/>
      <c r="I12" s="1"/>
    </row>
    <row r="13" spans="2:12" x14ac:dyDescent="0.35">
      <c r="B13" s="3"/>
      <c r="C13" s="3" t="s">
        <v>7</v>
      </c>
      <c r="D13" s="3"/>
      <c r="E13" s="32" t="s">
        <v>5</v>
      </c>
      <c r="F13" s="32"/>
      <c r="G13" s="32"/>
      <c r="H13" s="33"/>
      <c r="I13" s="4" t="s">
        <v>8</v>
      </c>
      <c r="J13" s="3" t="s">
        <v>10</v>
      </c>
      <c r="K13" s="3" t="s">
        <v>9</v>
      </c>
    </row>
    <row r="14" spans="2:12" s="47" customFormat="1" ht="15" customHeight="1" x14ac:dyDescent="0.35">
      <c r="B14" s="42" t="s">
        <v>2</v>
      </c>
      <c r="C14" s="43" t="s">
        <v>3</v>
      </c>
      <c r="D14" s="43" t="s">
        <v>4</v>
      </c>
      <c r="E14" s="43" t="s">
        <v>29</v>
      </c>
      <c r="F14" s="43" t="s">
        <v>30</v>
      </c>
      <c r="G14" s="43" t="s">
        <v>31</v>
      </c>
      <c r="H14" s="48" t="s">
        <v>0</v>
      </c>
      <c r="I14" s="43" t="s">
        <v>9</v>
      </c>
      <c r="J14" s="43" t="s">
        <v>11</v>
      </c>
      <c r="K14" s="46" t="s">
        <v>32</v>
      </c>
    </row>
    <row r="15" spans="2:12" ht="20.149999999999999" customHeight="1" x14ac:dyDescent="0.35">
      <c r="B15" s="49">
        <v>1</v>
      </c>
      <c r="C15" s="50">
        <v>8</v>
      </c>
      <c r="D15" s="51" t="str">
        <f>VLOOKUP($C15,INDIVIDUALI!$C$15:$G$25,2,FALSE)</f>
        <v>Ieva Kabiņecka</v>
      </c>
      <c r="E15" s="51">
        <f>VLOOKUP($C15,INDIVIDUALI!$C$15:$I$26,3,FALSE)</f>
        <v>5</v>
      </c>
      <c r="F15" s="51">
        <f>VLOOKUP($C15,INDIVIDUALI!$C$15:$I$26,4,FALSE)</f>
        <v>6</v>
      </c>
      <c r="G15" s="51">
        <f>VLOOKUP($C15,INDIVIDUALI!$C$15:$I$26,5,FALSE)</f>
        <v>9</v>
      </c>
      <c r="H15" s="52">
        <f>SUM(E15:G15)</f>
        <v>20</v>
      </c>
      <c r="I15" s="51"/>
      <c r="J15" s="51"/>
      <c r="K15" s="53"/>
    </row>
  </sheetData>
  <mergeCells count="4">
    <mergeCell ref="B9:E9"/>
    <mergeCell ref="B10:F10"/>
    <mergeCell ref="B11:F11"/>
    <mergeCell ref="E13:H13"/>
  </mergeCells>
  <printOptions horizontalCentered="1"/>
  <pageMargins left="0.70866141732283472" right="0.70866141732283472" top="0.74803149606299213" bottom="0.74803149606299213" header="0" footer="0.31496062992125984"/>
  <pageSetup paperSize="9" scale="95" fitToHeight="0" orientation="landscape" r:id="rId1"/>
  <colBreaks count="1" manualBreakCount="1">
    <brk id="11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63B2-B8A3-4ECB-809C-85C0C01816B9}">
  <sheetPr>
    <pageSetUpPr fitToPage="1"/>
  </sheetPr>
  <dimension ref="A1:O39"/>
  <sheetViews>
    <sheetView tabSelected="1" topLeftCell="B19" zoomScale="85" zoomScaleNormal="85" zoomScalePageLayoutView="55" workbookViewId="0">
      <selection activeCell="M6" sqref="M6"/>
    </sheetView>
  </sheetViews>
  <sheetFormatPr defaultRowHeight="14.5" x14ac:dyDescent="0.35"/>
  <cols>
    <col min="1" max="1" width="28.54296875" hidden="1" customWidth="1"/>
    <col min="3" max="3" width="10.6328125" customWidth="1"/>
    <col min="4" max="4" width="35.08984375" customWidth="1"/>
    <col min="5" max="7" width="6.453125" customWidth="1"/>
    <col min="8" max="8" width="8.54296875" customWidth="1"/>
    <col min="9" max="9" width="32.54296875" hidden="1" customWidth="1"/>
  </cols>
  <sheetData>
    <row r="1" spans="2:15" ht="18" x14ac:dyDescent="0.35">
      <c r="D1" s="5" t="str">
        <f>INDIVIDUALI!$D$2</f>
        <v>2025. gada Latvijas Republikas čempionāts</v>
      </c>
    </row>
    <row r="2" spans="2:15" ht="18" x14ac:dyDescent="0.35">
      <c r="D2" s="5" t="str">
        <f>INDIVIDUALI!$D$3</f>
        <v>automātiskajā tranšeju stenda šaušanā.</v>
      </c>
      <c r="E2" s="5"/>
      <c r="F2" s="5"/>
      <c r="G2" s="8"/>
      <c r="J2" s="8"/>
      <c r="O2" s="5"/>
    </row>
    <row r="3" spans="2:15" ht="18" x14ac:dyDescent="0.35">
      <c r="D3" s="21" t="str">
        <f>INDIVIDUALI!$D$4</f>
        <v>Atklātais Latvijas čempionāts.</v>
      </c>
      <c r="E3" s="8"/>
      <c r="F3" s="21"/>
      <c r="G3" s="8"/>
      <c r="J3" s="8"/>
      <c r="O3" s="5"/>
    </row>
    <row r="4" spans="2:15" ht="18" x14ac:dyDescent="0.35">
      <c r="D4" s="6" t="str">
        <f>INDIVIDUALI!$D$5</f>
        <v>KULDĪGA, LATVIJA</v>
      </c>
      <c r="E4" s="8"/>
      <c r="F4" s="6"/>
      <c r="G4" s="8"/>
      <c r="J4" s="8"/>
      <c r="O4" s="5"/>
    </row>
    <row r="5" spans="2:15" ht="18" x14ac:dyDescent="0.35">
      <c r="D5" s="7" t="str">
        <f>INDIVIDUALI!$D$6</f>
        <v>30.MARTS 2025</v>
      </c>
      <c r="E5" s="5"/>
      <c r="F5" s="5"/>
      <c r="G5" s="8"/>
      <c r="J5" s="8"/>
      <c r="O5" s="20"/>
    </row>
    <row r="6" spans="2:15" ht="18" customHeight="1" x14ac:dyDescent="0.35">
      <c r="E6" s="6"/>
      <c r="F6" s="22"/>
      <c r="G6" s="11"/>
      <c r="J6" s="11"/>
      <c r="O6" s="6"/>
    </row>
    <row r="7" spans="2:15" ht="0.75" customHeight="1" x14ac:dyDescent="0.35"/>
    <row r="8" spans="2:15" ht="37" x14ac:dyDescent="0.7">
      <c r="B8" s="34" t="s">
        <v>1</v>
      </c>
      <c r="C8" s="34"/>
      <c r="D8" s="34"/>
      <c r="E8" s="34"/>
      <c r="F8" s="2"/>
    </row>
    <row r="9" spans="2:15" ht="22.5" customHeight="1" x14ac:dyDescent="0.45">
      <c r="B9" s="30" t="s">
        <v>33</v>
      </c>
      <c r="C9" s="31"/>
      <c r="D9" s="31"/>
      <c r="E9" s="31"/>
      <c r="F9" s="31"/>
    </row>
    <row r="10" spans="2:15" ht="23.25" customHeight="1" x14ac:dyDescent="0.35">
      <c r="B10" s="35" t="s">
        <v>12</v>
      </c>
      <c r="C10" s="35"/>
      <c r="D10" s="35"/>
      <c r="E10" s="35"/>
      <c r="F10" s="35"/>
    </row>
    <row r="11" spans="2:15" x14ac:dyDescent="0.35">
      <c r="B11" s="1"/>
      <c r="C11" s="1"/>
      <c r="D11" s="1"/>
      <c r="E11" s="1"/>
      <c r="F11" s="1"/>
      <c r="G11" s="1"/>
      <c r="H11" s="1"/>
      <c r="I11" s="1"/>
    </row>
    <row r="12" spans="2:15" x14ac:dyDescent="0.35">
      <c r="B12" s="3"/>
      <c r="C12" s="3" t="s">
        <v>7</v>
      </c>
      <c r="D12" s="70"/>
      <c r="E12" s="32" t="s">
        <v>5</v>
      </c>
      <c r="F12" s="32"/>
      <c r="G12" s="32"/>
      <c r="H12" s="33"/>
      <c r="I12" s="13"/>
    </row>
    <row r="13" spans="2:15" ht="15" customHeight="1" x14ac:dyDescent="0.35">
      <c r="B13" s="54" t="s">
        <v>2</v>
      </c>
      <c r="C13" s="54" t="s">
        <v>3</v>
      </c>
      <c r="D13" s="54" t="s">
        <v>4</v>
      </c>
      <c r="E13" s="54">
        <v>1</v>
      </c>
      <c r="F13" s="54">
        <v>2</v>
      </c>
      <c r="G13" s="54">
        <v>3</v>
      </c>
      <c r="H13" s="55" t="s">
        <v>0</v>
      </c>
      <c r="I13" s="55" t="s">
        <v>13</v>
      </c>
    </row>
    <row r="14" spans="2:15" ht="36.75" customHeight="1" x14ac:dyDescent="0.35">
      <c r="B14" s="75" t="s">
        <v>45</v>
      </c>
      <c r="C14" s="76"/>
      <c r="D14" s="77" t="s">
        <v>37</v>
      </c>
      <c r="E14" s="76"/>
      <c r="F14" s="76"/>
      <c r="G14" s="76"/>
      <c r="H14" s="78">
        <f>H15+H16+H17</f>
        <v>143</v>
      </c>
      <c r="I14" s="79"/>
    </row>
    <row r="15" spans="2:15" s="24" customFormat="1" ht="15.5" x14ac:dyDescent="0.35">
      <c r="B15" s="80"/>
      <c r="C15" s="56">
        <v>2</v>
      </c>
      <c r="D15" s="71" t="str">
        <f>VLOOKUP($C15,INDIVIDUALI!$C$15:$G$25,2,FALSE)</f>
        <v>Niks Bercis</v>
      </c>
      <c r="E15" s="57">
        <f>VLOOKUP($C15,INDIVIDUALI!$C$15:$I$26,3,FALSE)</f>
        <v>9</v>
      </c>
      <c r="F15" s="57">
        <f>VLOOKUP($C15,INDIVIDUALI!$C$15:$I$26,4,FALSE)</f>
        <v>15</v>
      </c>
      <c r="G15" s="57">
        <f>VLOOKUP($C15,INDIVIDUALI!$C$15:$I$26,5,FALSE)</f>
        <v>16</v>
      </c>
      <c r="H15" s="58">
        <f>SUM(E15:G15)</f>
        <v>40</v>
      </c>
      <c r="I15" s="57"/>
    </row>
    <row r="16" spans="2:15" ht="15.5" x14ac:dyDescent="0.35">
      <c r="B16" s="81"/>
      <c r="C16" s="82">
        <v>9</v>
      </c>
      <c r="D16" s="83" t="str">
        <f>VLOOKUP($C16,INDIVIDUALI!$C$15:$G$25,2,FALSE)</f>
        <v>Mārtiņš Freimanis</v>
      </c>
      <c r="E16" s="84">
        <f>VLOOKUP($C16,INDIVIDUALI!$C$15:$I$26,3,FALSE)</f>
        <v>20</v>
      </c>
      <c r="F16" s="84">
        <f>VLOOKUP($C16,INDIVIDUALI!$C$15:$I$26,4,FALSE)</f>
        <v>21</v>
      </c>
      <c r="G16" s="84">
        <f>VLOOKUP($C16,INDIVIDUALI!$C$15:$I$26,5,FALSE)</f>
        <v>20</v>
      </c>
      <c r="H16" s="85">
        <f>SUM(E16:G16)</f>
        <v>61</v>
      </c>
      <c r="I16" s="84"/>
    </row>
    <row r="17" spans="2:9" ht="15.5" x14ac:dyDescent="0.35">
      <c r="B17" s="86"/>
      <c r="C17" s="56">
        <v>3</v>
      </c>
      <c r="D17" s="71" t="str">
        <f>VLOOKUP($C17,INDIVIDUALI!$C$15:$G$25,2,FALSE)</f>
        <v>Patriks Sermolis</v>
      </c>
      <c r="E17" s="57">
        <f>VLOOKUP($C17,INDIVIDUALI!$C$15:$I$26,3,FALSE)</f>
        <v>11</v>
      </c>
      <c r="F17" s="57">
        <f>VLOOKUP($C17,INDIVIDUALI!$C$15:$I$26,4,FALSE)</f>
        <v>15</v>
      </c>
      <c r="G17" s="57">
        <f>VLOOKUP($C17,INDIVIDUALI!$C$15:$I$26,5,FALSE)</f>
        <v>16</v>
      </c>
      <c r="H17" s="58">
        <f>SUM(E17:G17)</f>
        <v>42</v>
      </c>
      <c r="I17" s="57"/>
    </row>
    <row r="18" spans="2:9" ht="15.5" x14ac:dyDescent="0.35">
      <c r="B18" s="17"/>
      <c r="C18" s="25"/>
      <c r="D18" s="73"/>
      <c r="E18" s="74"/>
      <c r="F18" s="74"/>
      <c r="G18" s="74"/>
      <c r="H18" s="10"/>
      <c r="I18" s="9"/>
    </row>
    <row r="19" spans="2:9" ht="37.5" customHeight="1" x14ac:dyDescent="0.35">
      <c r="B19" s="75" t="s">
        <v>44</v>
      </c>
      <c r="C19" s="76"/>
      <c r="D19" s="77" t="s">
        <v>38</v>
      </c>
      <c r="E19" s="76"/>
      <c r="F19" s="76"/>
      <c r="G19" s="76"/>
      <c r="H19" s="78">
        <f>H20+H21+H22</f>
        <v>150</v>
      </c>
      <c r="I19" s="79"/>
    </row>
    <row r="20" spans="2:9" ht="15.5" x14ac:dyDescent="0.35">
      <c r="B20" s="80"/>
      <c r="C20" s="56">
        <v>11</v>
      </c>
      <c r="D20" s="71" t="str">
        <f>VLOOKUP($C20,INDIVIDUALI!$C$15:$G$25,2,FALSE)</f>
        <v>Tālis Jurgenovskis</v>
      </c>
      <c r="E20" s="57">
        <f>VLOOKUP($C20,INDIVIDUALI!$C$15:$I$26,3,FALSE)</f>
        <v>19</v>
      </c>
      <c r="F20" s="57">
        <f>VLOOKUP($C20,INDIVIDUALI!$C$15:$I$26,4,FALSE)</f>
        <v>20</v>
      </c>
      <c r="G20" s="57">
        <f>VLOOKUP($C20,INDIVIDUALI!$C$15:$I$26,5,FALSE)</f>
        <v>20</v>
      </c>
      <c r="H20" s="58">
        <f>SUM(E20:G20)</f>
        <v>59</v>
      </c>
      <c r="I20" s="57"/>
    </row>
    <row r="21" spans="2:9" ht="15.5" x14ac:dyDescent="0.35">
      <c r="B21" s="81"/>
      <c r="C21" s="82">
        <v>6</v>
      </c>
      <c r="D21" s="83" t="str">
        <f>VLOOKUP($C21,INDIVIDUALI!$C$15:$G$25,2,FALSE)</f>
        <v>Kārlis Jurgenovskis</v>
      </c>
      <c r="E21" s="84">
        <f>VLOOKUP($C21,INDIVIDUALI!$C$15:$I$26,3,FALSE)</f>
        <v>15</v>
      </c>
      <c r="F21" s="84">
        <f>VLOOKUP($C21,INDIVIDUALI!$C$15:$I$26,4,FALSE)</f>
        <v>20</v>
      </c>
      <c r="G21" s="84">
        <f>VLOOKUP($C21,INDIVIDUALI!$C$15:$I$26,5,FALSE)</f>
        <v>23</v>
      </c>
      <c r="H21" s="85">
        <f>SUM(E21:G21)</f>
        <v>58</v>
      </c>
      <c r="I21" s="84"/>
    </row>
    <row r="22" spans="2:9" ht="15.5" x14ac:dyDescent="0.35">
      <c r="B22" s="86"/>
      <c r="C22" s="56">
        <v>7</v>
      </c>
      <c r="D22" s="71" t="str">
        <f>VLOOKUP($C22,INDIVIDUALI!$C$15:$G$25,2,FALSE)</f>
        <v>Guntis Bercis</v>
      </c>
      <c r="E22" s="57">
        <f>VLOOKUP($C22,INDIVIDUALI!$C$15:$I$26,3,FALSE)</f>
        <v>8</v>
      </c>
      <c r="F22" s="57">
        <f>VLOOKUP($C22,INDIVIDUALI!$C$15:$I$26,4,FALSE)</f>
        <v>12</v>
      </c>
      <c r="G22" s="57">
        <f>VLOOKUP($C22,INDIVIDUALI!$C$15:$I$26,5,FALSE)</f>
        <v>13</v>
      </c>
      <c r="H22" s="58">
        <f>SUM(E22:G22)</f>
        <v>33</v>
      </c>
      <c r="I22" s="57"/>
    </row>
    <row r="23" spans="2:9" ht="15.5" x14ac:dyDescent="0.35">
      <c r="B23" s="17"/>
      <c r="C23" s="25"/>
      <c r="D23" s="26"/>
      <c r="E23" s="9"/>
      <c r="F23" s="9"/>
      <c r="G23" s="9"/>
      <c r="H23" s="28"/>
      <c r="I23" s="9"/>
    </row>
    <row r="24" spans="2:9" ht="38.25" customHeight="1" x14ac:dyDescent="0.35">
      <c r="B24" s="75" t="s">
        <v>43</v>
      </c>
      <c r="C24" s="88"/>
      <c r="D24" s="77" t="s">
        <v>41</v>
      </c>
      <c r="E24" s="88"/>
      <c r="F24" s="88"/>
      <c r="G24" s="88"/>
      <c r="H24" s="79">
        <f>H25+H26+H27</f>
        <v>132</v>
      </c>
      <c r="I24" s="16"/>
    </row>
    <row r="25" spans="2:9" ht="15.5" x14ac:dyDescent="0.35">
      <c r="B25" s="90"/>
      <c r="C25" s="56">
        <v>4</v>
      </c>
      <c r="D25" s="71" t="str">
        <f>VLOOKUP($C25,INDIVIDUALI!$C$15:$G$25,2,FALSE)</f>
        <v>Raitis Onužāns</v>
      </c>
      <c r="E25" s="57">
        <f>VLOOKUP($C25,INDIVIDUALI!$C$15:$I$26,3,FALSE)</f>
        <v>16</v>
      </c>
      <c r="F25" s="57">
        <f>VLOOKUP($C25,INDIVIDUALI!$C$15:$I$26,4,FALSE)</f>
        <v>17</v>
      </c>
      <c r="G25" s="57">
        <f>VLOOKUP($C25,INDIVIDUALI!$C$15:$I$26,5,FALSE)</f>
        <v>15</v>
      </c>
      <c r="H25" s="58">
        <f>SUM(E25:G25)</f>
        <v>48</v>
      </c>
      <c r="I25" s="27"/>
    </row>
    <row r="26" spans="2:9" ht="15.5" x14ac:dyDescent="0.35">
      <c r="B26" s="89"/>
      <c r="C26" s="82">
        <v>12</v>
      </c>
      <c r="D26" s="83" t="str">
        <f>VLOOKUP($C26,INDIVIDUALI!$C$15:$G$26,2,FALSE)</f>
        <v>Normunds Bērziņš</v>
      </c>
      <c r="E26" s="84">
        <f>VLOOKUP($C26,INDIVIDUALI!$C$15:$I$26,3,FALSE)</f>
        <v>12</v>
      </c>
      <c r="F26" s="84">
        <f>VLOOKUP($C26,INDIVIDUALI!$C$15:$I$26,4,FALSE)</f>
        <v>12</v>
      </c>
      <c r="G26" s="84">
        <f>VLOOKUP($C26,INDIVIDUALI!$C$15:$I$26,5,FALSE)</f>
        <v>12</v>
      </c>
      <c r="H26" s="85">
        <f>SUM(E26:G26)</f>
        <v>36</v>
      </c>
      <c r="I26" s="19"/>
    </row>
    <row r="27" spans="2:9" ht="15.5" x14ac:dyDescent="0.35">
      <c r="B27" s="80"/>
      <c r="C27" s="56">
        <v>5</v>
      </c>
      <c r="D27" s="71" t="str">
        <f>VLOOKUP($C27,INDIVIDUALI!$C$15:$G$25,2,FALSE)</f>
        <v>Raivis Bērziņš</v>
      </c>
      <c r="E27" s="57">
        <f>VLOOKUP($C27,INDIVIDUALI!$C$15:$I$26,3,FALSE)</f>
        <v>15</v>
      </c>
      <c r="F27" s="57">
        <f>VLOOKUP($C27,INDIVIDUALI!$C$15:$I$26,4,FALSE)</f>
        <v>18</v>
      </c>
      <c r="G27" s="57">
        <f>VLOOKUP($C27,INDIVIDUALI!$C$15:$I$26,5,FALSE)</f>
        <v>15</v>
      </c>
      <c r="H27" s="58">
        <f>SUM(E27:G27)</f>
        <v>48</v>
      </c>
      <c r="I27" s="9"/>
    </row>
    <row r="28" spans="2:9" ht="15.5" x14ac:dyDescent="0.35">
      <c r="B28" s="18"/>
      <c r="C28" s="23"/>
      <c r="D28" s="72"/>
      <c r="E28" s="9"/>
      <c r="F28" s="9"/>
      <c r="G28" s="9"/>
      <c r="H28" s="28"/>
      <c r="I28" s="9"/>
    </row>
    <row r="29" spans="2:9" ht="37.5" customHeight="1" x14ac:dyDescent="0.35">
      <c r="B29" s="87" t="s">
        <v>42</v>
      </c>
      <c r="C29" s="88"/>
      <c r="D29" s="77" t="s">
        <v>39</v>
      </c>
      <c r="E29" s="88"/>
      <c r="F29" s="88"/>
      <c r="G29" s="88"/>
      <c r="H29" s="79">
        <f>H30+H31+H32</f>
        <v>92</v>
      </c>
      <c r="I29" s="16"/>
    </row>
    <row r="30" spans="2:9" ht="15.5" x14ac:dyDescent="0.35">
      <c r="B30" s="80"/>
      <c r="C30" s="56">
        <v>1</v>
      </c>
      <c r="D30" s="71" t="str">
        <f>VLOOKUP($C30,INDIVIDUALI!$C$15:$G$25,2,FALSE)</f>
        <v>Reinis Kabiņeckis</v>
      </c>
      <c r="E30" s="57">
        <f>VLOOKUP($C30,INDIVIDUALI!$C$15:$I$26,3,FALSE)</f>
        <v>20</v>
      </c>
      <c r="F30" s="57">
        <f>VLOOKUP($C30,INDIVIDUALI!$C$15:$I$26,4,FALSE)</f>
        <v>18</v>
      </c>
      <c r="G30" s="57">
        <f>VLOOKUP($C30,INDIVIDUALI!$C$15:$I$26,5,FALSE)</f>
        <v>16</v>
      </c>
      <c r="H30" s="58">
        <f>SUM(E30:G30)</f>
        <v>54</v>
      </c>
      <c r="I30" s="9"/>
    </row>
    <row r="31" spans="2:9" ht="15.5" x14ac:dyDescent="0.35">
      <c r="B31" s="89"/>
      <c r="C31" s="82">
        <v>8</v>
      </c>
      <c r="D31" s="83" t="str">
        <f>VLOOKUP($C31,INDIVIDUALI!$C$15:$G$26,2,FALSE)</f>
        <v>Ieva Kabiņecka</v>
      </c>
      <c r="E31" s="84">
        <f>VLOOKUP($C31,INDIVIDUALI!$C$15:$I$26,3,FALSE)</f>
        <v>5</v>
      </c>
      <c r="F31" s="84">
        <f>VLOOKUP($C31,INDIVIDUALI!$C$15:$I$26,4,FALSE)</f>
        <v>6</v>
      </c>
      <c r="G31" s="84">
        <f>VLOOKUP($C31,INDIVIDUALI!$C$15:$I$26,5,FALSE)</f>
        <v>9</v>
      </c>
      <c r="H31" s="85">
        <f>SUM(E31:G31)</f>
        <v>20</v>
      </c>
      <c r="I31" s="19"/>
    </row>
    <row r="32" spans="2:9" ht="15.5" x14ac:dyDescent="0.35">
      <c r="B32" s="80"/>
      <c r="C32" s="56">
        <v>10</v>
      </c>
      <c r="D32" s="71" t="str">
        <f>VLOOKUP($C32,INDIVIDUALI!$C$15:$G$26,2,FALSE)</f>
        <v>Ilgonis Šeflers</v>
      </c>
      <c r="E32" s="57">
        <f>VLOOKUP($C32,INDIVIDUALI!$C$15:$I$26,3,FALSE)</f>
        <v>1</v>
      </c>
      <c r="F32" s="57">
        <f>VLOOKUP($C32,INDIVIDUALI!$C$15:$I$26,4,FALSE)</f>
        <v>12</v>
      </c>
      <c r="G32" s="57">
        <f>VLOOKUP($C32,INDIVIDUALI!$C$15:$I$26,5,FALSE)</f>
        <v>5</v>
      </c>
      <c r="H32" s="58">
        <f>SUM(E32:G32)</f>
        <v>18</v>
      </c>
      <c r="I32" s="15"/>
    </row>
    <row r="34" spans="4:8" ht="20.149999999999999" customHeight="1" x14ac:dyDescent="0.35"/>
    <row r="35" spans="4:8" ht="20.149999999999999" customHeight="1" x14ac:dyDescent="0.35"/>
    <row r="36" spans="4:8" ht="20.149999999999999" customHeight="1" x14ac:dyDescent="0.35"/>
    <row r="37" spans="4:8" ht="20.149999999999999" customHeight="1" x14ac:dyDescent="0.35"/>
    <row r="38" spans="4:8" ht="15.5" x14ac:dyDescent="0.35">
      <c r="D38" s="14"/>
      <c r="E38" s="14"/>
      <c r="F38" s="14"/>
      <c r="G38" s="14"/>
      <c r="H38" s="14"/>
    </row>
    <row r="39" spans="4:8" ht="15.5" x14ac:dyDescent="0.35">
      <c r="D39" s="14"/>
      <c r="E39" s="14"/>
      <c r="F39" s="14"/>
      <c r="G39" s="14"/>
      <c r="H39" s="14"/>
    </row>
  </sheetData>
  <autoFilter ref="B13:I13" xr:uid="{C9D4D073-16D0-4989-94E1-72D012EC29C4}">
    <sortState xmlns:xlrd2="http://schemas.microsoft.com/office/spreadsheetml/2017/richdata2" ref="B13:J30">
      <sortCondition ref="C12"/>
    </sortState>
  </autoFilter>
  <mergeCells count="4">
    <mergeCell ref="B9:F9"/>
    <mergeCell ref="E12:H12"/>
    <mergeCell ref="B10:F10"/>
    <mergeCell ref="B8:E8"/>
  </mergeCells>
  <printOptions horizontalCentered="1"/>
  <pageMargins left="0.70866141732283472" right="0.70866141732283472" top="0.74803149606299213" bottom="0.74803149606299213" header="0" footer="0.31496062992125984"/>
  <pageSetup paperSize="9" scale="82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INDIVIDUALI</vt:lpstr>
      <vt:lpstr>JUNIORI</vt:lpstr>
      <vt:lpstr>SIEVIETES</vt:lpstr>
      <vt:lpstr>KOMANDAS</vt:lpstr>
      <vt:lpstr>INDIVIDUALI!Print_Area</vt:lpstr>
      <vt:lpstr>JUNIORI!Print_Area</vt:lpstr>
      <vt:lpstr>KOMANDAS!Print_Area</vt:lpstr>
      <vt:lpstr>SIEVIETES!Print_Area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Freimanis</dc:creator>
  <cp:lastModifiedBy>Andis Freimanis</cp:lastModifiedBy>
  <cp:lastPrinted>2019-09-28T14:20:51Z</cp:lastPrinted>
  <dcterms:created xsi:type="dcterms:W3CDTF">2016-07-17T20:06:56Z</dcterms:created>
  <dcterms:modified xsi:type="dcterms:W3CDTF">2025-03-30T12:54:10Z</dcterms:modified>
</cp:coreProperties>
</file>