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peln\Desktop\stenda šaušana\2026 sezona\Latvijas Kauss 2026\1.posms Kuldīga\"/>
    </mc:Choice>
  </mc:AlternateContent>
  <bookViews>
    <workbookView xWindow="0" yWindow="0" windowWidth="20490" windowHeight="7755" activeTab="1"/>
  </bookViews>
  <sheets>
    <sheet name="INDIVIDUALI(AP)" sheetId="4" r:id="rId1"/>
    <sheet name="KOMANDAS(AP)" sheetId="10" r:id="rId2"/>
  </sheets>
  <definedNames>
    <definedName name="_xlnm._FilterDatabase" localSheetId="0" hidden="1">'INDIVIDUALI(AP)'!$B$11:$M$11</definedName>
    <definedName name="_xlnm._FilterDatabase" localSheetId="1" hidden="1">'KOMANDAS(AP)'!$B$11:$K$11</definedName>
    <definedName name="_xlnm.Print_Area" localSheetId="0">'INDIVIDUALI(AP)'!$A$1:$O$23</definedName>
    <definedName name="_xlnm.Print_Area" localSheetId="1">'KOMANDAS(AP)'!$A$1:$K$19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4" l="1"/>
  <c r="J16" i="4"/>
  <c r="G13" i="10" l="1"/>
  <c r="J12" i="4" l="1"/>
  <c r="G15" i="10"/>
  <c r="F15" i="10"/>
  <c r="E15" i="10"/>
  <c r="L16" i="4" l="1"/>
  <c r="L13" i="4"/>
  <c r="L12" i="4"/>
  <c r="J15" i="10"/>
  <c r="B7" i="10"/>
  <c r="E14" i="10" l="1"/>
  <c r="F14" i="10"/>
  <c r="G14" i="10"/>
  <c r="E13" i="10"/>
  <c r="F13" i="10"/>
  <c r="J15" i="4"/>
  <c r="L15" i="4" s="1"/>
  <c r="J19" i="4"/>
  <c r="J14" i="4"/>
  <c r="L14" i="4" s="1"/>
  <c r="J18" i="4"/>
  <c r="J17" i="4"/>
  <c r="B2" i="10"/>
  <c r="B3" i="10"/>
  <c r="B4" i="10"/>
  <c r="B1" i="10"/>
  <c r="J14" i="10" l="1"/>
  <c r="J13" i="10"/>
  <c r="J12" i="10" l="1"/>
</calcChain>
</file>

<file path=xl/sharedStrings.xml><?xml version="1.0" encoding="utf-8"?>
<sst xmlns="http://schemas.openxmlformats.org/spreadsheetml/2006/main" count="51" uniqueCount="31">
  <si>
    <t>KOPĀ</t>
  </si>
  <si>
    <t>REZULTĀTI</t>
  </si>
  <si>
    <t>VIETA</t>
  </si>
  <si>
    <t>NR.</t>
  </si>
  <si>
    <t>UZVĀRDS, VĀRDS</t>
  </si>
  <si>
    <t>PAMATSĒRIJA</t>
  </si>
  <si>
    <t>DALĪBNIEKA</t>
  </si>
  <si>
    <t>KVALIFIKĀCIJAS</t>
  </si>
  <si>
    <t>PUNKTI</t>
  </si>
  <si>
    <t>PUNKTI PAR</t>
  </si>
  <si>
    <t>IEGŪTO VIETU</t>
  </si>
  <si>
    <t>KOPVĒRTĒJUMA PUNKTI</t>
  </si>
  <si>
    <t>KULDĪGA, LATVIJA</t>
  </si>
  <si>
    <t xml:space="preserve">Sekretārs: </t>
  </si>
  <si>
    <t xml:space="preserve">Galvenais tiesnesis: </t>
  </si>
  <si>
    <t xml:space="preserve">Laukuma tiesneši: </t>
  </si>
  <si>
    <t>Gunārs Freimanis</t>
  </si>
  <si>
    <t>Dāvis Freimanis</t>
  </si>
  <si>
    <t>Jānis Morozovs</t>
  </si>
  <si>
    <t>ČIVIČS Einārs</t>
  </si>
  <si>
    <t>DĪKS Dmitrijs</t>
  </si>
  <si>
    <t>ERKENA Natālija</t>
  </si>
  <si>
    <t>ERKENS Sandris</t>
  </si>
  <si>
    <t>ŠTEINHARDS Dainis</t>
  </si>
  <si>
    <t>MEDNIEKU LĪGA</t>
  </si>
  <si>
    <t>21.MARTS 2026</t>
  </si>
  <si>
    <t>APAĻAIS STENDS</t>
  </si>
  <si>
    <t>2026.GADA LATVIJAS REPUBLIKAS KAUSA IZCĪŅA STENDA ŠAUŠANĀ</t>
  </si>
  <si>
    <t>Mērsrags - Cīruļi</t>
  </si>
  <si>
    <t>MEDNIEKU LĪGA - KOMANDU IESKAITĒ</t>
  </si>
  <si>
    <t>1.POSMS APAĻĀ UN TRANŠEJAS STENDA ŠAUŠANĀ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</si>
</sst>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186"/>
      <scheme val="minor"/>
    </font>
    <font>
      <b/>
      <sz val="14"/>
      <name val="Arial Narrow"/>
      <family val="2"/>
      <charset val="186"/>
    </font>
    <font>
      <b/>
      <sz val="18"/>
      <name val="Arial Narrow"/>
      <family val="2"/>
    </font>
    <font>
      <b/>
      <sz val="18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1"/>
      <color theme="1"/>
      <name val="Arial Narrow"/>
      <family val="2"/>
      <charset val="186"/>
    </font>
    <font>
      <b/>
      <sz val="10"/>
      <color theme="1"/>
      <name val="Arial Narrow"/>
      <family val="2"/>
      <charset val="186"/>
    </font>
    <font>
      <b/>
      <sz val="14"/>
      <color theme="1"/>
      <name val="Arial Narrow"/>
      <family val="2"/>
      <charset val="186"/>
    </font>
    <font>
      <b/>
      <sz val="14"/>
      <color rgb="FFDD8019"/>
      <name val="Arial Narrow"/>
      <family val="2"/>
      <charset val="186"/>
    </font>
    <font>
      <b/>
      <sz val="12"/>
      <color theme="1"/>
      <name val="Arial Narrow"/>
      <family val="2"/>
      <charset val="186"/>
    </font>
    <font>
      <b/>
      <sz val="16"/>
      <color theme="1"/>
      <name val="Arial Narrow"/>
      <family val="2"/>
      <charset val="186"/>
    </font>
    <font>
      <sz val="14"/>
      <color theme="1"/>
      <name val="Arial Narrow"/>
      <family val="2"/>
      <charset val="186"/>
    </font>
    <font>
      <sz val="14"/>
      <color theme="1"/>
      <name val="Arial Narrow"/>
      <family val="2"/>
    </font>
    <font>
      <sz val="9"/>
      <color rgb="FF000000"/>
      <name val="Verdana"/>
      <family val="2"/>
      <charset val="186"/>
    </font>
    <font>
      <sz val="18"/>
      <color theme="1"/>
      <name val="Arial Narrow"/>
      <family val="2"/>
      <charset val="186"/>
    </font>
    <font>
      <b/>
      <sz val="30"/>
      <color theme="1"/>
      <name val="Arial Narrow"/>
      <family val="2"/>
      <charset val="186"/>
    </font>
    <font>
      <sz val="12"/>
      <color theme="1" tint="0.499984740745262"/>
      <name val="Arial Narrow"/>
      <family val="2"/>
      <charset val="186"/>
    </font>
    <font>
      <b/>
      <sz val="12"/>
      <color theme="1" tint="0.499984740745262"/>
      <name val="Arial Narrow"/>
      <family val="2"/>
      <charset val="186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4" fillId="2" borderId="0" applyFont="0" applyBorder="0" applyAlignment="0">
      <alignment horizontal="center" vertical="center"/>
    </xf>
  </cellStyleXfs>
  <cellXfs count="67">
    <xf numFmtId="0" fontId="0" fillId="0" borderId="0" xfId="0"/>
    <xf numFmtId="0" fontId="0" fillId="0" borderId="1" xfId="0" applyBorder="1"/>
    <xf numFmtId="0" fontId="5" fillId="0" borderId="0" xfId="0" applyFont="1"/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6" fillId="3" borderId="4" xfId="0" applyFont="1" applyFill="1" applyBorder="1" applyAlignment="1">
      <alignment horizont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49" fontId="1" fillId="0" borderId="0" xfId="0" applyNumberFormat="1" applyFont="1" applyAlignment="1">
      <alignment horizontal="left" vertical="center"/>
    </xf>
    <xf numFmtId="0" fontId="6" fillId="3" borderId="6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10" fillId="5" borderId="9" xfId="0" applyFont="1" applyFill="1" applyBorder="1" applyAlignment="1">
      <alignment horizontal="right" vertical="center"/>
    </xf>
    <xf numFmtId="0" fontId="6" fillId="5" borderId="10" xfId="0" applyFont="1" applyFill="1" applyBorder="1" applyAlignment="1">
      <alignment horizontal="center"/>
    </xf>
    <xf numFmtId="0" fontId="10" fillId="5" borderId="10" xfId="0" applyFont="1" applyFill="1" applyBorder="1" applyAlignment="1">
      <alignment horizontal="left" vertical="center"/>
    </xf>
    <xf numFmtId="0" fontId="10" fillId="5" borderId="11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/>
    </xf>
    <xf numFmtId="0" fontId="6" fillId="3" borderId="15" xfId="0" applyFont="1" applyFill="1" applyBorder="1" applyAlignment="1">
      <alignment horizontal="center"/>
    </xf>
    <xf numFmtId="0" fontId="6" fillId="3" borderId="16" xfId="0" applyFont="1" applyFill="1" applyBorder="1" applyAlignment="1">
      <alignment horizontal="center"/>
    </xf>
    <xf numFmtId="0" fontId="6" fillId="3" borderId="17" xfId="0" applyFont="1" applyFill="1" applyBorder="1" applyAlignment="1">
      <alignment horizontal="center" wrapText="1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8" xfId="0" applyBorder="1"/>
    <xf numFmtId="0" fontId="13" fillId="0" borderId="8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12" xfId="0" applyBorder="1" applyAlignment="1">
      <alignment horizontal="right" vertical="center"/>
    </xf>
    <xf numFmtId="0" fontId="9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right" vertical="center"/>
    </xf>
    <xf numFmtId="1" fontId="5" fillId="0" borderId="8" xfId="0" applyNumberFormat="1" applyFont="1" applyBorder="1" applyAlignment="1">
      <alignment horizontal="center"/>
    </xf>
    <xf numFmtId="0" fontId="6" fillId="3" borderId="6" xfId="0" applyFont="1" applyFill="1" applyBorder="1"/>
    <xf numFmtId="0" fontId="6" fillId="3" borderId="26" xfId="0" applyFont="1" applyFill="1" applyBorder="1" applyAlignment="1">
      <alignment horizontal="center"/>
    </xf>
    <xf numFmtId="0" fontId="16" fillId="0" borderId="8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8" fillId="0" borderId="8" xfId="0" applyFont="1" applyBorder="1"/>
    <xf numFmtId="0" fontId="6" fillId="3" borderId="0" xfId="0" applyFont="1" applyFill="1" applyAlignment="1">
      <alignment horizontal="center" wrapText="1"/>
    </xf>
    <xf numFmtId="0" fontId="1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6" fillId="3" borderId="22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10" fillId="4" borderId="14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14" fillId="0" borderId="0" xfId="0" applyFont="1" applyAlignment="1">
      <alignment horizontal="left" vertical="center"/>
    </xf>
    <xf numFmtId="0" fontId="6" fillId="3" borderId="23" xfId="0" applyFont="1" applyFill="1" applyBorder="1" applyAlignment="1">
      <alignment horizontal="center"/>
    </xf>
    <xf numFmtId="0" fontId="6" fillId="3" borderId="24" xfId="0" applyFont="1" applyFill="1" applyBorder="1" applyAlignment="1">
      <alignment horizontal="center"/>
    </xf>
    <xf numFmtId="0" fontId="6" fillId="3" borderId="25" xfId="0" applyFont="1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/>
    </xf>
    <xf numFmtId="0" fontId="6" fillId="3" borderId="15" xfId="0" applyFont="1" applyFill="1" applyBorder="1" applyAlignment="1">
      <alignment horizontal="center"/>
    </xf>
  </cellXfs>
  <cellStyles count="2">
    <cellStyle name="Normal" xfId="0" builtinId="0"/>
    <cellStyle name="Style 1" xfId="1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180975</xdr:colOff>
      <xdr:row>0</xdr:row>
      <xdr:rowOff>0</xdr:rowOff>
    </xdr:from>
    <xdr:to>
      <xdr:col>11</xdr:col>
      <xdr:colOff>438150</xdr:colOff>
      <xdr:row>6</xdr:row>
      <xdr:rowOff>142875</xdr:rowOff>
    </xdr:to>
    <xdr:pic>
      <xdr:nvPicPr>
        <xdr:cNvPr id="1107" name="Picture 3">
          <a:extLst>
            <a:ext uri="{FF2B5EF4-FFF2-40B4-BE49-F238E27FC236}">
              <a16:creationId xmlns:a16="http://schemas.microsoft.com/office/drawing/2014/main" xmlns="" id="{00000000-0008-0000-0000-00005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358" r="27354"/>
        <a:stretch>
          <a:fillRect/>
        </a:stretch>
      </xdr:blipFill>
      <xdr:spPr bwMode="auto">
        <a:xfrm>
          <a:off x="6943725" y="0"/>
          <a:ext cx="1066800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371475</xdr:colOff>
      <xdr:row>0</xdr:row>
      <xdr:rowOff>0</xdr:rowOff>
    </xdr:from>
    <xdr:to>
      <xdr:col>9</xdr:col>
      <xdr:colOff>542925</xdr:colOff>
      <xdr:row>5</xdr:row>
      <xdr:rowOff>342900</xdr:rowOff>
    </xdr:to>
    <xdr:pic>
      <xdr:nvPicPr>
        <xdr:cNvPr id="5202" name="Picture 1">
          <a:extLst>
            <a:ext uri="{FF2B5EF4-FFF2-40B4-BE49-F238E27FC236}">
              <a16:creationId xmlns:a16="http://schemas.microsoft.com/office/drawing/2014/main" xmlns="" id="{00000000-0008-0000-02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358" r="27354"/>
        <a:stretch>
          <a:fillRect/>
        </a:stretch>
      </xdr:blipFill>
      <xdr:spPr bwMode="auto">
        <a:xfrm>
          <a:off x="5324475" y="0"/>
          <a:ext cx="10287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3"/>
  <sheetViews>
    <sheetView topLeftCell="B1" zoomScaleNormal="100" zoomScalePageLayoutView="40" workbookViewId="0">
      <selection activeCell="I25" sqref="I25"/>
    </sheetView>
  </sheetViews>
  <sheetFormatPr defaultRowHeight="15" x14ac:dyDescent="0.25"/>
  <cols>
    <col min="1" max="1" width="28.5703125" hidden="1" customWidth="1"/>
    <col min="3" max="3" width="10.7109375" customWidth="1"/>
    <col min="4" max="4" width="28.7109375" bestFit="1" customWidth="1"/>
    <col min="5" max="9" width="6.42578125" customWidth="1"/>
    <col min="10" max="10" width="8.5703125" customWidth="1"/>
    <col min="11" max="11" width="12.140625" customWidth="1"/>
    <col min="12" max="12" width="7" customWidth="1"/>
    <col min="13" max="13" width="14.7109375" hidden="1" customWidth="1"/>
    <col min="14" max="14" width="12.140625" hidden="1" customWidth="1"/>
    <col min="15" max="15" width="0" hidden="1" customWidth="1"/>
  </cols>
  <sheetData>
    <row r="1" spans="2:16" ht="18" x14ac:dyDescent="0.25">
      <c r="B1" s="7" t="s">
        <v>27</v>
      </c>
    </row>
    <row r="2" spans="2:16" ht="18" x14ac:dyDescent="0.25">
      <c r="B2" s="14" t="s">
        <v>30</v>
      </c>
      <c r="F2" s="7"/>
      <c r="G2" s="10"/>
      <c r="J2" s="7"/>
      <c r="K2" s="7"/>
      <c r="L2" s="7"/>
      <c r="M2" s="7"/>
      <c r="O2" s="10"/>
      <c r="P2" s="10"/>
    </row>
    <row r="3" spans="2:16" ht="18" x14ac:dyDescent="0.25">
      <c r="B3" s="8" t="s">
        <v>12</v>
      </c>
      <c r="F3" s="10"/>
      <c r="G3" s="10"/>
      <c r="J3" s="13"/>
      <c r="K3" s="7"/>
      <c r="L3" s="7"/>
      <c r="M3" s="7"/>
      <c r="O3" s="10"/>
      <c r="P3" s="10"/>
    </row>
    <row r="4" spans="2:16" ht="18" x14ac:dyDescent="0.25">
      <c r="B4" s="15" t="s">
        <v>25</v>
      </c>
      <c r="F4" s="7"/>
      <c r="G4" s="10"/>
      <c r="J4" s="13"/>
      <c r="K4" s="13"/>
      <c r="L4" s="13"/>
      <c r="M4" s="13"/>
      <c r="O4" s="10"/>
      <c r="P4" s="10"/>
    </row>
    <row r="5" spans="2:16" ht="18" customHeight="1" x14ac:dyDescent="0.25">
      <c r="F5" s="8"/>
      <c r="G5" s="11"/>
      <c r="J5" s="8"/>
      <c r="K5" s="8"/>
      <c r="L5" s="8"/>
      <c r="M5" s="8"/>
      <c r="O5" s="11"/>
      <c r="P5" s="11"/>
    </row>
    <row r="6" spans="2:16" ht="0.75" customHeight="1" x14ac:dyDescent="0.25"/>
    <row r="7" spans="2:16" ht="29.25" customHeight="1" x14ac:dyDescent="0.5">
      <c r="B7" s="48" t="s">
        <v>1</v>
      </c>
      <c r="C7" s="48"/>
      <c r="D7" s="48"/>
      <c r="E7" s="48"/>
      <c r="F7" s="2"/>
    </row>
    <row r="8" spans="2:16" ht="23.25" x14ac:dyDescent="0.35">
      <c r="B8" s="47" t="s">
        <v>26</v>
      </c>
      <c r="C8" s="47"/>
      <c r="D8" s="47"/>
      <c r="E8" s="47"/>
      <c r="F8" s="47"/>
    </row>
    <row r="9" spans="2:16" ht="23.25" x14ac:dyDescent="0.35">
      <c r="B9" s="46" t="s">
        <v>24</v>
      </c>
      <c r="C9" s="46"/>
      <c r="D9" s="46"/>
      <c r="E9" s="46"/>
      <c r="F9" s="46"/>
    </row>
    <row r="10" spans="2:16" x14ac:dyDescent="0.25">
      <c r="B10" s="3"/>
      <c r="C10" s="3" t="s">
        <v>6</v>
      </c>
      <c r="D10" s="3"/>
      <c r="E10" s="49" t="s">
        <v>5</v>
      </c>
      <c r="F10" s="50"/>
      <c r="G10" s="50"/>
      <c r="H10" s="50"/>
      <c r="I10" s="50"/>
      <c r="J10" s="39"/>
      <c r="K10" s="3"/>
      <c r="L10" s="3"/>
      <c r="M10" s="16" t="s">
        <v>7</v>
      </c>
      <c r="N10" s="3" t="s">
        <v>9</v>
      </c>
      <c r="O10" s="3" t="s">
        <v>8</v>
      </c>
    </row>
    <row r="11" spans="2:16" ht="15" customHeight="1" x14ac:dyDescent="0.25">
      <c r="B11" s="4" t="s">
        <v>2</v>
      </c>
      <c r="C11" s="17" t="s">
        <v>3</v>
      </c>
      <c r="D11" s="17" t="s">
        <v>4</v>
      </c>
      <c r="E11" s="5">
        <v>1</v>
      </c>
      <c r="F11" s="5">
        <v>2</v>
      </c>
      <c r="G11" s="5">
        <v>3</v>
      </c>
      <c r="H11" s="5"/>
      <c r="I11" s="5"/>
      <c r="J11" s="6" t="s">
        <v>0</v>
      </c>
      <c r="K11" s="4"/>
      <c r="L11" s="4" t="s">
        <v>8</v>
      </c>
      <c r="M11" s="9" t="s">
        <v>8</v>
      </c>
      <c r="N11" s="4" t="s">
        <v>10</v>
      </c>
      <c r="O11" s="4" t="s">
        <v>0</v>
      </c>
    </row>
    <row r="12" spans="2:16" ht="20.100000000000001" customHeight="1" x14ac:dyDescent="0.3">
      <c r="B12" s="38">
        <v>1</v>
      </c>
      <c r="C12" s="44">
        <v>24</v>
      </c>
      <c r="D12" s="29" t="s">
        <v>23</v>
      </c>
      <c r="E12" s="26">
        <v>15</v>
      </c>
      <c r="F12" s="26">
        <v>20</v>
      </c>
      <c r="G12" s="26">
        <v>18</v>
      </c>
      <c r="H12" s="26"/>
      <c r="I12" s="26"/>
      <c r="J12" s="31">
        <f>SUM(E12:I12)</f>
        <v>53</v>
      </c>
      <c r="K12" s="26"/>
      <c r="L12" s="26">
        <f>25-($J$12-J12)</f>
        <v>25</v>
      </c>
      <c r="M12" s="27"/>
      <c r="N12" s="27"/>
      <c r="O12" s="27"/>
    </row>
    <row r="13" spans="2:16" ht="20.100000000000001" customHeight="1" x14ac:dyDescent="0.3">
      <c r="B13" s="38">
        <v>2</v>
      </c>
      <c r="C13" s="44">
        <v>21</v>
      </c>
      <c r="D13" s="29" t="s">
        <v>19</v>
      </c>
      <c r="E13" s="26">
        <v>16</v>
      </c>
      <c r="F13" s="26">
        <v>13</v>
      </c>
      <c r="G13" s="26">
        <v>17</v>
      </c>
      <c r="H13" s="26"/>
      <c r="I13" s="26"/>
      <c r="J13" s="31">
        <f>SUM(E13:I13)</f>
        <v>46</v>
      </c>
      <c r="K13" s="26"/>
      <c r="L13" s="26">
        <f t="shared" ref="L13:L15" si="0">25-($J$12-J13)</f>
        <v>18</v>
      </c>
      <c r="M13" s="27"/>
      <c r="N13" s="27"/>
      <c r="O13" s="28"/>
    </row>
    <row r="14" spans="2:16" ht="20.100000000000001" customHeight="1" x14ac:dyDescent="0.3">
      <c r="B14" s="38">
        <v>3</v>
      </c>
      <c r="C14" s="44">
        <v>23</v>
      </c>
      <c r="D14" s="29" t="s">
        <v>20</v>
      </c>
      <c r="E14" s="26">
        <v>11</v>
      </c>
      <c r="F14" s="26">
        <v>10</v>
      </c>
      <c r="G14" s="26">
        <v>18</v>
      </c>
      <c r="H14" s="26"/>
      <c r="I14" s="26"/>
      <c r="J14" s="31">
        <f>SUM(E14:I14)</f>
        <v>39</v>
      </c>
      <c r="K14" s="26"/>
      <c r="L14" s="26">
        <f t="shared" si="0"/>
        <v>11</v>
      </c>
      <c r="M14" s="27"/>
      <c r="N14" s="27"/>
      <c r="O14" s="28"/>
    </row>
    <row r="15" spans="2:16" ht="20.100000000000001" customHeight="1" x14ac:dyDescent="0.3">
      <c r="B15" s="38">
        <v>4</v>
      </c>
      <c r="C15" s="44">
        <v>25</v>
      </c>
      <c r="D15" s="29" t="s">
        <v>22</v>
      </c>
      <c r="E15" s="26">
        <v>17</v>
      </c>
      <c r="F15" s="26">
        <v>10</v>
      </c>
      <c r="G15" s="26">
        <v>7</v>
      </c>
      <c r="H15" s="26"/>
      <c r="I15" s="26"/>
      <c r="J15" s="31">
        <f>SUM(E15:I15)</f>
        <v>34</v>
      </c>
      <c r="K15" s="26"/>
      <c r="L15" s="26">
        <f t="shared" si="0"/>
        <v>6</v>
      </c>
      <c r="M15" s="27"/>
      <c r="N15" s="27"/>
      <c r="O15" s="28"/>
    </row>
    <row r="16" spans="2:16" ht="20.100000000000001" customHeight="1" x14ac:dyDescent="0.3">
      <c r="B16" s="38">
        <v>5</v>
      </c>
      <c r="C16" s="44">
        <v>20</v>
      </c>
      <c r="D16" s="29" t="s">
        <v>21</v>
      </c>
      <c r="E16" s="26">
        <v>9</v>
      </c>
      <c r="F16" s="26">
        <v>9</v>
      </c>
      <c r="G16" s="26">
        <v>12</v>
      </c>
      <c r="H16" s="26"/>
      <c r="I16" s="26"/>
      <c r="J16" s="31">
        <f>SUM(E16:I16)</f>
        <v>30</v>
      </c>
      <c r="K16" s="26"/>
      <c r="L16" s="26">
        <f>25-($J$12-J16)</f>
        <v>2</v>
      </c>
      <c r="M16" s="27"/>
      <c r="N16" s="27"/>
      <c r="O16" s="28"/>
    </row>
    <row r="17" spans="1:15" ht="20.100000000000001" hidden="1" customHeight="1" x14ac:dyDescent="0.3">
      <c r="A17" s="1"/>
      <c r="B17" s="38">
        <v>14</v>
      </c>
      <c r="C17" s="29"/>
      <c r="D17" s="30"/>
      <c r="E17" s="26"/>
      <c r="F17" s="26"/>
      <c r="G17" s="26"/>
      <c r="H17" s="26"/>
      <c r="I17" s="26"/>
      <c r="J17" s="31">
        <f t="shared" ref="J17:J19" si="1">SUM(E17:I17)</f>
        <v>0</v>
      </c>
      <c r="K17" s="26"/>
      <c r="L17" s="26"/>
      <c r="M17" s="32"/>
      <c r="N17" s="32"/>
      <c r="O17" s="33"/>
    </row>
    <row r="18" spans="1:15" ht="20.100000000000001" hidden="1" customHeight="1" x14ac:dyDescent="0.3">
      <c r="B18" s="38">
        <v>15</v>
      </c>
      <c r="C18" s="29"/>
      <c r="D18" s="30"/>
      <c r="E18" s="26"/>
      <c r="F18" s="26"/>
      <c r="G18" s="26"/>
      <c r="H18" s="26"/>
      <c r="I18" s="26"/>
      <c r="J18" s="31">
        <f t="shared" si="1"/>
        <v>0</v>
      </c>
      <c r="K18" s="26"/>
      <c r="L18" s="26"/>
      <c r="M18" s="27"/>
      <c r="N18" s="27"/>
      <c r="O18" s="28"/>
    </row>
    <row r="19" spans="1:15" ht="20.100000000000001" hidden="1" customHeight="1" x14ac:dyDescent="0.3">
      <c r="B19" s="38">
        <v>16</v>
      </c>
      <c r="C19" s="29"/>
      <c r="D19" s="30"/>
      <c r="E19" s="26"/>
      <c r="F19" s="26"/>
      <c r="G19" s="26"/>
      <c r="H19" s="26"/>
      <c r="I19" s="26"/>
      <c r="J19" s="31">
        <f t="shared" si="1"/>
        <v>0</v>
      </c>
      <c r="K19" s="26"/>
      <c r="L19" s="26"/>
      <c r="M19" s="27"/>
      <c r="N19" s="27"/>
      <c r="O19" s="28"/>
    </row>
    <row r="21" spans="1:15" x14ac:dyDescent="0.25">
      <c r="C21" s="34" t="s">
        <v>14</v>
      </c>
      <c r="D21" s="43" t="s">
        <v>16</v>
      </c>
    </row>
    <row r="22" spans="1:15" x14ac:dyDescent="0.25">
      <c r="C22" s="34" t="s">
        <v>13</v>
      </c>
      <c r="D22" s="43" t="s">
        <v>17</v>
      </c>
    </row>
    <row r="23" spans="1:15" x14ac:dyDescent="0.25">
      <c r="C23" s="34" t="s">
        <v>15</v>
      </c>
      <c r="D23" t="s">
        <v>18</v>
      </c>
    </row>
  </sheetData>
  <autoFilter ref="B11:M11">
    <sortState ref="B12:M24">
      <sortCondition descending="1" ref="J11"/>
    </sortState>
  </autoFilter>
  <mergeCells count="5">
    <mergeCell ref="B9:F9"/>
    <mergeCell ref="B8:F8"/>
    <mergeCell ref="B7:E7"/>
    <mergeCell ref="E10:G10"/>
    <mergeCell ref="H10:I10"/>
  </mergeCells>
  <conditionalFormatting sqref="C12:C16">
    <cfRule type="duplicateValues" dxfId="6" priority="1"/>
  </conditionalFormatting>
  <conditionalFormatting sqref="C17">
    <cfRule type="duplicateValues" dxfId="5" priority="8"/>
  </conditionalFormatting>
  <conditionalFormatting sqref="C18">
    <cfRule type="duplicateValues" dxfId="4" priority="7"/>
  </conditionalFormatting>
  <conditionalFormatting sqref="C19">
    <cfRule type="duplicateValues" dxfId="3" priority="6"/>
  </conditionalFormatting>
  <printOptions horizontalCentered="1"/>
  <pageMargins left="0.70866141732283472" right="0.70866141732283472" top="0.74803149606299213" bottom="0.74803149606299213" header="0" footer="0.31496062992125984"/>
  <pageSetup paperSize="9" orientation="landscape" horizontalDpi="360" verticalDpi="360" r:id="rId1"/>
  <colBreaks count="1" manualBreakCount="1">
    <brk id="1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9"/>
  <sheetViews>
    <sheetView tabSelected="1" topLeftCell="B1" zoomScale="85" zoomScaleNormal="85" zoomScalePageLayoutView="55" workbookViewId="0">
      <selection activeCell="Q17" sqref="Q17"/>
    </sheetView>
  </sheetViews>
  <sheetFormatPr defaultRowHeight="15" x14ac:dyDescent="0.25"/>
  <cols>
    <col min="1" max="1" width="28.5703125" hidden="1" customWidth="1"/>
    <col min="3" max="3" width="10.7109375" customWidth="1"/>
    <col min="4" max="4" width="35.140625" customWidth="1"/>
    <col min="5" max="9" width="6.42578125" customWidth="1"/>
    <col min="10" max="10" width="8.5703125" customWidth="1"/>
    <col min="11" max="11" width="32.5703125" hidden="1" customWidth="1"/>
    <col min="17" max="17" width="39.5703125" customWidth="1"/>
  </cols>
  <sheetData>
    <row r="1" spans="2:18" ht="18" x14ac:dyDescent="0.25">
      <c r="B1" s="7" t="str">
        <f>'INDIVIDUALI(AP)'!B1</f>
        <v>2026.GADA LATVIJAS REPUBLIKAS KAUSA IZCĪŅA STENDA ŠAUŠANĀ</v>
      </c>
    </row>
    <row r="2" spans="2:18" ht="18" x14ac:dyDescent="0.25">
      <c r="B2" s="14" t="str">
        <f>'INDIVIDUALI(AP)'!B2</f>
        <v>1.POSMS APAĻĀ UN TRANŠEJAS STENDA ŠAUŠANĀ</v>
      </c>
      <c r="E2" s="7"/>
      <c r="G2" s="10"/>
      <c r="H2" s="10"/>
      <c r="I2" s="10"/>
      <c r="L2" s="10"/>
      <c r="Q2" s="59"/>
      <c r="R2" s="59"/>
    </row>
    <row r="3" spans="2:18" ht="18" x14ac:dyDescent="0.25">
      <c r="B3" s="8" t="str">
        <f>'INDIVIDUALI(AP)'!B3</f>
        <v>KULDĪGA, LATVIJA</v>
      </c>
      <c r="E3" s="10"/>
      <c r="G3" s="10"/>
      <c r="H3" s="10"/>
      <c r="I3" s="10"/>
      <c r="L3" s="10"/>
      <c r="Q3" s="60"/>
      <c r="R3" s="59"/>
    </row>
    <row r="4" spans="2:18" ht="18" x14ac:dyDescent="0.25">
      <c r="B4" s="15" t="str">
        <f>'INDIVIDUALI(AP)'!B4</f>
        <v>21.MARTS 2026</v>
      </c>
      <c r="E4" s="7"/>
      <c r="G4" s="10"/>
      <c r="H4" s="10"/>
      <c r="I4" s="10"/>
      <c r="L4" s="10"/>
      <c r="Q4" s="60"/>
      <c r="R4" s="60"/>
    </row>
    <row r="5" spans="2:18" ht="0.75" customHeight="1" x14ac:dyDescent="0.25"/>
    <row r="6" spans="2:18" ht="37.5" x14ac:dyDescent="0.5">
      <c r="B6" s="48" t="s">
        <v>1</v>
      </c>
      <c r="C6" s="48"/>
      <c r="D6" s="48"/>
      <c r="E6" s="48"/>
      <c r="F6" s="2"/>
    </row>
    <row r="7" spans="2:18" ht="22.5" customHeight="1" x14ac:dyDescent="0.35">
      <c r="B7" s="54" t="str">
        <f>'INDIVIDUALI(AP)'!B8:F8</f>
        <v>APAĻAIS STENDS</v>
      </c>
      <c r="C7" s="47"/>
      <c r="D7" s="47"/>
      <c r="E7" s="47"/>
      <c r="F7" s="47"/>
    </row>
    <row r="8" spans="2:18" ht="23.25" customHeight="1" x14ac:dyDescent="0.25">
      <c r="B8" s="55" t="s">
        <v>29</v>
      </c>
      <c r="C8" s="55"/>
      <c r="D8" s="55"/>
      <c r="E8" s="55"/>
      <c r="F8" s="55"/>
    </row>
    <row r="9" spans="2:18" ht="8.25" customHeight="1" thickBot="1" x14ac:dyDescent="0.3">
      <c r="K9" s="1"/>
    </row>
    <row r="10" spans="2:18" x14ac:dyDescent="0.25">
      <c r="B10" s="63" t="s">
        <v>2</v>
      </c>
      <c r="C10" s="22" t="s">
        <v>6</v>
      </c>
      <c r="D10" s="61" t="s">
        <v>4</v>
      </c>
      <c r="E10" s="56" t="s">
        <v>5</v>
      </c>
      <c r="F10" s="57"/>
      <c r="G10" s="57"/>
      <c r="H10" s="57"/>
      <c r="I10" s="57"/>
      <c r="J10" s="58"/>
      <c r="K10" s="16"/>
      <c r="L10" s="65" t="s">
        <v>8</v>
      </c>
    </row>
    <row r="11" spans="2:18" ht="15" customHeight="1" thickBot="1" x14ac:dyDescent="0.3">
      <c r="B11" s="64"/>
      <c r="C11" s="23" t="s">
        <v>3</v>
      </c>
      <c r="D11" s="62"/>
      <c r="E11" s="40">
        <v>1</v>
      </c>
      <c r="F11" s="24">
        <v>2</v>
      </c>
      <c r="G11" s="24">
        <v>3</v>
      </c>
      <c r="H11" s="24"/>
      <c r="I11" s="24"/>
      <c r="J11" s="25" t="s">
        <v>0</v>
      </c>
      <c r="K11" s="6" t="s">
        <v>11</v>
      </c>
      <c r="L11" s="66"/>
    </row>
    <row r="12" spans="2:18" ht="36.6" customHeight="1" x14ac:dyDescent="0.25">
      <c r="B12" s="18">
        <v>1</v>
      </c>
      <c r="C12" s="19"/>
      <c r="D12" s="20" t="s">
        <v>28</v>
      </c>
      <c r="E12" s="19"/>
      <c r="F12" s="19"/>
      <c r="G12" s="19"/>
      <c r="H12" s="19"/>
      <c r="I12" s="19"/>
      <c r="J12" s="21">
        <f>J13+J14+J15</f>
        <v>110</v>
      </c>
      <c r="K12" s="45"/>
      <c r="L12" s="51">
        <v>25</v>
      </c>
    </row>
    <row r="13" spans="2:18" ht="15" customHeight="1" x14ac:dyDescent="0.25">
      <c r="B13" s="35"/>
      <c r="C13" s="44">
        <v>25</v>
      </c>
      <c r="D13" s="29" t="s">
        <v>22</v>
      </c>
      <c r="E13" s="26">
        <f>VLOOKUP($D13,'INDIVIDUALI(AP)'!$D$12:$I$19,2,FALSE)</f>
        <v>17</v>
      </c>
      <c r="F13" s="26">
        <f>VLOOKUP(D13,'INDIVIDUALI(AP)'!$D$12:$I$19,3,FALSE)</f>
        <v>10</v>
      </c>
      <c r="G13" s="26">
        <f>VLOOKUP($D13,'INDIVIDUALI(AP)'!$D$12:$I$19,4,FALSE)</f>
        <v>7</v>
      </c>
      <c r="H13" s="26"/>
      <c r="I13" s="26"/>
      <c r="J13" s="36">
        <f>SUM(E13:I13)</f>
        <v>34</v>
      </c>
      <c r="K13" s="45"/>
      <c r="L13" s="52"/>
    </row>
    <row r="14" spans="2:18" ht="15" customHeight="1" x14ac:dyDescent="0.25">
      <c r="B14" s="37"/>
      <c r="C14" s="44">
        <v>21</v>
      </c>
      <c r="D14" s="29" t="s">
        <v>19</v>
      </c>
      <c r="E14" s="26">
        <f>VLOOKUP($D14,'INDIVIDUALI(AP)'!$D$12:$I$19,2,FALSE)</f>
        <v>16</v>
      </c>
      <c r="F14" s="26">
        <f>VLOOKUP(D14,'INDIVIDUALI(AP)'!$D$12:$I$19,3,FALSE)</f>
        <v>13</v>
      </c>
      <c r="G14" s="26">
        <f>VLOOKUP(D14,'INDIVIDUALI(AP)'!$D$12:$I$19,4,FALSE)</f>
        <v>17</v>
      </c>
      <c r="H14" s="26"/>
      <c r="I14" s="26"/>
      <c r="J14" s="36">
        <f>SUM(E14:I14)</f>
        <v>46</v>
      </c>
      <c r="K14" s="45"/>
      <c r="L14" s="52"/>
    </row>
    <row r="15" spans="2:18" ht="15" customHeight="1" thickBot="1" x14ac:dyDescent="0.3">
      <c r="B15" s="37"/>
      <c r="C15" s="44">
        <v>20</v>
      </c>
      <c r="D15" s="29" t="s">
        <v>21</v>
      </c>
      <c r="E15" s="41">
        <f>VLOOKUP($D15,'INDIVIDUALI(AP)'!$D$12:$I$19,2,FALSE)</f>
        <v>9</v>
      </c>
      <c r="F15" s="41">
        <f>VLOOKUP(D15,'INDIVIDUALI(AP)'!$D$12:$I$19,3,FALSE)</f>
        <v>9</v>
      </c>
      <c r="G15" s="41">
        <f>VLOOKUP(D15,'INDIVIDUALI(AP)'!$D$12:$I$19,4,FALSE)</f>
        <v>12</v>
      </c>
      <c r="H15" s="26"/>
      <c r="I15" s="26"/>
      <c r="J15" s="42">
        <f>SUM(E15:I15)</f>
        <v>30</v>
      </c>
      <c r="K15" s="45"/>
      <c r="L15" s="53"/>
    </row>
    <row r="16" spans="2:18" ht="36.75" customHeight="1" x14ac:dyDescent="0.25">
      <c r="K16" s="12"/>
    </row>
    <row r="17" spans="3:4" x14ac:dyDescent="0.25">
      <c r="C17" s="34" t="s">
        <v>14</v>
      </c>
      <c r="D17" t="s">
        <v>16</v>
      </c>
    </row>
    <row r="18" spans="3:4" x14ac:dyDescent="0.25">
      <c r="C18" s="34" t="s">
        <v>13</v>
      </c>
      <c r="D18" t="s">
        <v>17</v>
      </c>
    </row>
    <row r="19" spans="3:4" x14ac:dyDescent="0.25">
      <c r="C19" s="34" t="s">
        <v>15</v>
      </c>
      <c r="D19" t="s">
        <v>18</v>
      </c>
    </row>
  </sheetData>
  <autoFilter ref="B11:K11">
    <sortState ref="B13:L30">
      <sortCondition ref="C12"/>
    </sortState>
  </autoFilter>
  <mergeCells count="11">
    <mergeCell ref="L12:L15"/>
    <mergeCell ref="B7:F7"/>
    <mergeCell ref="B8:F8"/>
    <mergeCell ref="E10:J10"/>
    <mergeCell ref="Q2:R2"/>
    <mergeCell ref="Q3:R3"/>
    <mergeCell ref="Q4:R4"/>
    <mergeCell ref="B6:E6"/>
    <mergeCell ref="D10:D11"/>
    <mergeCell ref="B10:B11"/>
    <mergeCell ref="L10:L11"/>
  </mergeCells>
  <conditionalFormatting sqref="C13">
    <cfRule type="duplicateValues" dxfId="2" priority="3"/>
  </conditionalFormatting>
  <conditionalFormatting sqref="C14">
    <cfRule type="duplicateValues" dxfId="1" priority="2"/>
  </conditionalFormatting>
  <conditionalFormatting sqref="C15">
    <cfRule type="duplicateValues" dxfId="0" priority="1"/>
  </conditionalFormatting>
  <printOptions horizontalCentered="1"/>
  <pageMargins left="0.70866141732283472" right="0.70866141732283472" top="0.74803149606299213" bottom="0.74803149606299213" header="0" footer="0.31496062992125984"/>
  <pageSetup paperSize="9" orientation="landscape" horizontalDpi="360" verticalDpi="360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INDIVIDUALI(AP)</vt:lpstr>
      <vt:lpstr>KOMANDAS(AP)</vt:lpstr>
      <vt:lpstr>'INDIVIDUALI(AP)'!Print_Area</vt:lpstr>
      <vt:lpstr>'KOMANDAS(AP)'!Print_Area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Dāvis Freimanis</dc:creator>
  <cp:lastModifiedBy>upelnieksdainis@gmail.com</cp:lastModifiedBy>
  <cp:lastPrinted>2026-03-21T11:34:01Z</cp:lastPrinted>
  <dcterms:created xsi:type="dcterms:W3CDTF">2016-07-17T20:06:56Z</dcterms:created>
  <dcterms:modified xsi:type="dcterms:W3CDTF">2026-03-21T18:24:21Z</dcterms:modified>
</cp:coreProperties>
</file>