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igarmsia-my.sharepoint.com/personal/davis_freimanis_stigarm_lv/Documents/Darbvirsma/Sasa/21.03/"/>
    </mc:Choice>
  </mc:AlternateContent>
  <xr:revisionPtr revIDLastSave="350" documentId="11_CA0B27B9E1100FF334496B379479789646DFA93D" xr6:coauthVersionLast="47" xr6:coauthVersionMax="47" xr10:uidLastSave="{4A95D4CA-EB06-474E-B19E-028B656FB5E2}"/>
  <bookViews>
    <workbookView xWindow="-108" yWindow="-108" windowWidth="23256" windowHeight="13896" xr2:uid="{00000000-000D-0000-FFFF-FFFF00000000}"/>
  </bookViews>
  <sheets>
    <sheet name="INDIVIDUALI(AP)" sheetId="4" r:id="rId1"/>
    <sheet name="JUNIORI(AP)" sheetId="9" r:id="rId2"/>
    <sheet name="SIEVIETES(AP)" sheetId="11" r:id="rId3"/>
    <sheet name="KOMANDAS(AP)" sheetId="10" r:id="rId4"/>
  </sheets>
  <definedNames>
    <definedName name="_xlnm._FilterDatabase" localSheetId="0" hidden="1">'INDIVIDUALI(AP)'!$B$11:$M$11</definedName>
    <definedName name="_xlnm._FilterDatabase" localSheetId="1" hidden="1">'JUNIORI(AP)'!$B$11:$L$11</definedName>
    <definedName name="_xlnm._FilterDatabase" localSheetId="3" hidden="1">'KOMANDAS(AP)'!$B$11:$K$11</definedName>
    <definedName name="_xlnm._FilterDatabase" localSheetId="2" hidden="1">'SIEVIETES(AP)'!$B$11:$L$11</definedName>
    <definedName name="_xlnm.Print_Area" localSheetId="0">'INDIVIDUALI(AP)'!$B$1:$O$23</definedName>
    <definedName name="_xlnm.Print_Area" localSheetId="3">'KOMANDAS(AP)'!$A$1:$K$19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0" l="1"/>
  <c r="G14" i="9"/>
  <c r="E13" i="9" l="1"/>
  <c r="F13" i="9"/>
  <c r="G13" i="9"/>
  <c r="E15" i="9"/>
  <c r="F15" i="9"/>
  <c r="G15" i="9"/>
  <c r="E12" i="9"/>
  <c r="F12" i="9"/>
  <c r="G12" i="9"/>
  <c r="E17" i="9"/>
  <c r="J17" i="9" s="1"/>
  <c r="F17" i="9"/>
  <c r="G17" i="9"/>
  <c r="E18" i="9"/>
  <c r="J18" i="9" s="1"/>
  <c r="F18" i="9"/>
  <c r="G18" i="9"/>
  <c r="E19" i="9"/>
  <c r="J19" i="9" s="1"/>
  <c r="F19" i="9"/>
  <c r="G19" i="9"/>
  <c r="J13" i="9" l="1"/>
  <c r="J15" i="9"/>
  <c r="J12" i="9"/>
  <c r="J12" i="4" l="1"/>
  <c r="L12" i="4" l="1"/>
  <c r="G12" i="11"/>
  <c r="F12" i="11"/>
  <c r="E12" i="11"/>
  <c r="B4" i="11"/>
  <c r="B3" i="11"/>
  <c r="B2" i="11"/>
  <c r="B1" i="11"/>
  <c r="J12" i="11" l="1"/>
  <c r="F14" i="9"/>
  <c r="E14" i="9"/>
  <c r="J17" i="4"/>
  <c r="L17" i="4" s="1"/>
  <c r="J15" i="4"/>
  <c r="L15" i="4" s="1"/>
  <c r="E13" i="10"/>
  <c r="F13" i="10"/>
  <c r="G16" i="9"/>
  <c r="F16" i="9"/>
  <c r="E16" i="9"/>
  <c r="E15" i="10"/>
  <c r="F15" i="10"/>
  <c r="G15" i="10"/>
  <c r="E14" i="10"/>
  <c r="F14" i="10"/>
  <c r="G14" i="10"/>
  <c r="J16" i="4"/>
  <c r="L16" i="4" s="1"/>
  <c r="J19" i="4"/>
  <c r="J13" i="4"/>
  <c r="L13" i="4" s="1"/>
  <c r="J14" i="4"/>
  <c r="L14" i="4" s="1"/>
  <c r="J18" i="4"/>
  <c r="L18" i="4" s="1"/>
  <c r="B2" i="10"/>
  <c r="B3" i="10"/>
  <c r="B4" i="10"/>
  <c r="B1" i="10"/>
  <c r="B2" i="9"/>
  <c r="B3" i="9"/>
  <c r="B4" i="9"/>
  <c r="B1" i="9"/>
  <c r="J14" i="10" l="1"/>
  <c r="J14" i="9"/>
  <c r="J13" i="10"/>
  <c r="J15" i="10"/>
  <c r="J16" i="9"/>
  <c r="J12" i="10" l="1"/>
</calcChain>
</file>

<file path=xl/sharedStrings.xml><?xml version="1.0" encoding="utf-8"?>
<sst xmlns="http://schemas.openxmlformats.org/spreadsheetml/2006/main" count="105" uniqueCount="36">
  <si>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</si>
  <si>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</si>
  <si>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</si>
  <si>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</si>
  <si>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</si>
  <si>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</si>
  <si>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</si>
  <si>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</si>
  <si>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</si>
  <si>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</si>
  <si>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</si>
  <si>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</si>
  <si>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</si>
  <si>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</si>
  <si>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>KULDĪGA, LATVIJA</t>
  </si>
  <si>
    <r>
      <rPr>
        <b/>
        <sz val="18"/>
        <color indexed="52"/>
        <rFont val="Arial Narrow"/>
        <family val="2"/>
        <charset val="186"/>
      </rPr>
      <t>APAĻAIS</t>
    </r>
    <r>
      <rPr>
        <b/>
        <sz val="18"/>
        <rFont val="Arial Narrow"/>
        <family val="2"/>
      </rPr>
      <t xml:space="preserve"> STENDS</t>
    </r>
  </si>
  <si>
    <t xml:space="preserve">Sekretārs: </t>
  </si>
  <si>
    <t xml:space="preserve">Galvenais tiesnesis: </t>
  </si>
  <si>
    <t xml:space="preserve">Laukuma tiesneši: </t>
  </si>
  <si>
    <t>JUNIORU KONKURENCĒ</t>
  </si>
  <si>
    <t>SIEVIEŠU KONKURENCĒ</t>
  </si>
  <si>
    <t>Gunārs Freimanis</t>
  </si>
  <si>
    <t>Dāvis Freimanis</t>
  </si>
  <si>
    <t>VĪRIEŠU KONKURENCE</t>
  </si>
  <si>
    <t>KALĒJS Valdis</t>
  </si>
  <si>
    <t>KUKUTIS Raiens Lukass</t>
  </si>
  <si>
    <t>OZOLIŅŠ Raimonds</t>
  </si>
  <si>
    <t>UPELNIECE Santa</t>
  </si>
  <si>
    <t>UPELNIEKS Dainis</t>
  </si>
  <si>
    <t>ZOROVS Ričards</t>
  </si>
  <si>
    <t>Vasīlijs Zorovs</t>
  </si>
  <si>
    <t>2026.GADA LATVIJAS REPUBLIKAS KAUSA IZCĪŅA STENDA ŠAUŠANĀ</t>
  </si>
  <si>
    <t>21.MARTS 2026</t>
  </si>
  <si>
    <t>ERKENS Lauris</t>
  </si>
  <si>
    <t>IECAVAS NOVADA ZIRNIEKI</t>
  </si>
  <si>
    <t>1.POSMS APAĻAIS UN TRANŠEJAS STENDS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</si>
</sst>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sz val="9"/>
      <color rgb="FF000000"/>
      <name val="Verdana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2" borderId="0" applyFont="0" applyBorder="0" applyAlignment="0">
      <alignment horizontal="center" vertical="center"/>
    </xf>
  </cellStyleXfs>
  <cellXfs count="77">
    <xf numFmtId="0" fontId="0" fillId="0" borderId="0" xfId="0"/>
    <xf numFmtId="0" fontId="0" fillId="0" borderId="1" xfId="0" applyBorder="1"/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9" xfId="0" applyBorder="1"/>
    <xf numFmtId="0" fontId="1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7" fillId="3" borderId="7" xfId="0" applyFont="1" applyFill="1" applyBorder="1"/>
    <xf numFmtId="0" fontId="5" fillId="5" borderId="4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7" fillId="0" borderId="9" xfId="0" applyFont="1" applyBorder="1"/>
    <xf numFmtId="0" fontId="7" fillId="3" borderId="0" xfId="0" applyFont="1" applyFill="1" applyAlignment="1">
      <alignment horizontal="center" wrapText="1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</cellXfs>
  <cellStyles count="2">
    <cellStyle name="Parasts" xfId="0" builtinId="0"/>
    <cellStyle name="Style 1" xfId="1" xr:uid="{00000000-0005-0000-0000-000001000000}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11</xdr:col>
      <xdr:colOff>438150</xdr:colOff>
      <xdr:row>6</xdr:row>
      <xdr:rowOff>142875</xdr:rowOff>
    </xdr:to>
    <xdr:pic>
      <xdr:nvPicPr>
        <xdr:cNvPr id="1107" name="Pictur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694372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3155" name="Picture 1">
          <a:extLst>
            <a:ext uri="{FF2B5EF4-FFF2-40B4-BE49-F238E27FC236}">
              <a16:creationId xmlns:a16="http://schemas.microsoft.com/office/drawing/2014/main" id="{00000000-0008-0000-01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9</xdr:col>
      <xdr:colOff>552450</xdr:colOff>
      <xdr:row>5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4867275" y="0"/>
          <a:ext cx="1066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0</xdr:rowOff>
    </xdr:from>
    <xdr:to>
      <xdr:col>9</xdr:col>
      <xdr:colOff>542925</xdr:colOff>
      <xdr:row>5</xdr:row>
      <xdr:rowOff>342900</xdr:rowOff>
    </xdr:to>
    <xdr:pic>
      <xdr:nvPicPr>
        <xdr:cNvPr id="5202" name="Picture 1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5324475" y="0"/>
          <a:ext cx="10287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topLeftCell="B1" zoomScaleNormal="100" zoomScalePageLayoutView="40" workbookViewId="0">
      <selection activeCell="G26" sqref="G26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9" width="6.44140625" customWidth="1"/>
    <col min="10" max="10" width="8.5546875" customWidth="1"/>
    <col min="11" max="11" width="12.109375" customWidth="1"/>
    <col min="12" max="12" width="7" customWidth="1"/>
    <col min="13" max="13" width="14.6640625" hidden="1" customWidth="1"/>
    <col min="14" max="14" width="12.109375" hidden="1" customWidth="1"/>
    <col min="15" max="15" width="0" hidden="1" customWidth="1"/>
  </cols>
  <sheetData>
    <row r="1" spans="2:16" ht="18" x14ac:dyDescent="0.3">
      <c r="B1" s="8" t="s">
        <v>31</v>
      </c>
    </row>
    <row r="2" spans="2:16" ht="18" x14ac:dyDescent="0.3">
      <c r="B2" s="18" t="s">
        <v>35</v>
      </c>
      <c r="F2" s="8"/>
      <c r="G2" s="11"/>
      <c r="J2" s="8"/>
      <c r="K2" s="8"/>
      <c r="L2" s="8"/>
      <c r="M2" s="8"/>
      <c r="O2" s="11"/>
      <c r="P2" s="11"/>
    </row>
    <row r="3" spans="2:16" ht="18" x14ac:dyDescent="0.3">
      <c r="B3" s="9" t="s">
        <v>14</v>
      </c>
      <c r="F3" s="11"/>
      <c r="G3" s="11"/>
      <c r="J3" s="17"/>
      <c r="K3" s="8"/>
      <c r="L3" s="8"/>
      <c r="M3" s="8"/>
      <c r="O3" s="11"/>
      <c r="P3" s="11"/>
    </row>
    <row r="4" spans="2:16" ht="18" x14ac:dyDescent="0.3">
      <c r="B4" s="19" t="s">
        <v>32</v>
      </c>
      <c r="F4" s="8"/>
      <c r="G4" s="11"/>
      <c r="J4" s="17"/>
      <c r="K4" s="17"/>
      <c r="L4" s="17"/>
      <c r="M4" s="17"/>
      <c r="O4" s="11"/>
      <c r="P4" s="11"/>
    </row>
    <row r="5" spans="2:16" ht="18" customHeight="1" x14ac:dyDescent="0.3">
      <c r="F5" s="9"/>
      <c r="G5" s="15"/>
      <c r="J5" s="9"/>
      <c r="K5" s="9"/>
      <c r="L5" s="9"/>
      <c r="M5" s="9"/>
      <c r="O5" s="15"/>
      <c r="P5" s="15"/>
    </row>
    <row r="6" spans="2:16" ht="0.75" customHeight="1" x14ac:dyDescent="0.3"/>
    <row r="7" spans="2:16" ht="29.25" customHeight="1" x14ac:dyDescent="0.6">
      <c r="B7" s="54" t="s">
        <v>1</v>
      </c>
      <c r="C7" s="54"/>
      <c r="D7" s="54"/>
      <c r="E7" s="54"/>
      <c r="F7" s="2"/>
    </row>
    <row r="8" spans="2:16" ht="23.4" x14ac:dyDescent="0.45">
      <c r="B8" s="52" t="s">
        <v>15</v>
      </c>
      <c r="C8" s="53"/>
      <c r="D8" s="53"/>
      <c r="E8" s="53"/>
      <c r="F8" s="53"/>
    </row>
    <row r="9" spans="2:16" ht="23.4" x14ac:dyDescent="0.45">
      <c r="B9" s="51" t="s">
        <v>23</v>
      </c>
      <c r="C9" s="51"/>
      <c r="D9" s="51"/>
      <c r="E9" s="51"/>
      <c r="F9" s="51"/>
    </row>
    <row r="10" spans="2:16" x14ac:dyDescent="0.3">
      <c r="B10" s="3"/>
      <c r="C10" s="3" t="s">
        <v>7</v>
      </c>
      <c r="D10" s="3"/>
      <c r="E10" s="55" t="s">
        <v>5</v>
      </c>
      <c r="F10" s="56"/>
      <c r="G10" s="56"/>
      <c r="H10" s="56"/>
      <c r="I10" s="56"/>
      <c r="J10" s="43"/>
      <c r="K10" s="3"/>
      <c r="L10" s="3"/>
      <c r="M10" s="20" t="s">
        <v>8</v>
      </c>
      <c r="N10" s="3" t="s">
        <v>10</v>
      </c>
      <c r="O10" s="3" t="s">
        <v>9</v>
      </c>
    </row>
    <row r="11" spans="2:16" ht="15" customHeight="1" x14ac:dyDescent="0.3">
      <c r="B11" s="5" t="s">
        <v>2</v>
      </c>
      <c r="C11" s="21" t="s">
        <v>3</v>
      </c>
      <c r="D11" s="21" t="s">
        <v>4</v>
      </c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7" t="s">
        <v>0</v>
      </c>
      <c r="K11" s="5" t="s">
        <v>6</v>
      </c>
      <c r="L11" s="5" t="s">
        <v>9</v>
      </c>
      <c r="M11" s="10" t="s">
        <v>9</v>
      </c>
      <c r="N11" s="5" t="s">
        <v>11</v>
      </c>
      <c r="O11" s="5" t="s">
        <v>0</v>
      </c>
    </row>
    <row r="12" spans="2:16" ht="20.100000000000001" customHeight="1" x14ac:dyDescent="0.3">
      <c r="B12" s="42">
        <v>1</v>
      </c>
      <c r="C12" s="49">
        <v>7</v>
      </c>
      <c r="D12" s="69" t="s">
        <v>28</v>
      </c>
      <c r="E12" s="32">
        <v>24</v>
      </c>
      <c r="F12" s="32">
        <v>22</v>
      </c>
      <c r="G12" s="32">
        <v>24</v>
      </c>
      <c r="H12" s="32"/>
      <c r="I12" s="32"/>
      <c r="J12" s="38">
        <f>SUM(E12:I12)</f>
        <v>70</v>
      </c>
      <c r="K12" s="32">
        <v>54</v>
      </c>
      <c r="L12" s="32">
        <f>25-($J$12-J12)</f>
        <v>25</v>
      </c>
      <c r="M12" s="33"/>
      <c r="N12" s="33"/>
      <c r="O12" s="33"/>
    </row>
    <row r="13" spans="2:16" ht="20.100000000000001" customHeight="1" x14ac:dyDescent="0.3">
      <c r="B13" s="42">
        <v>2</v>
      </c>
      <c r="C13" s="49">
        <v>10</v>
      </c>
      <c r="D13" s="69" t="s">
        <v>25</v>
      </c>
      <c r="E13" s="32">
        <v>21</v>
      </c>
      <c r="F13" s="32">
        <v>19</v>
      </c>
      <c r="G13" s="32">
        <v>18</v>
      </c>
      <c r="H13" s="32"/>
      <c r="I13" s="32"/>
      <c r="J13" s="38">
        <f>SUM(E13:I13)</f>
        <v>58</v>
      </c>
      <c r="K13" s="32">
        <v>53</v>
      </c>
      <c r="L13" s="32">
        <f>25-($J$12-J13)</f>
        <v>13</v>
      </c>
      <c r="M13" s="33"/>
      <c r="N13" s="33"/>
      <c r="O13" s="34"/>
    </row>
    <row r="14" spans="2:16" ht="20.100000000000001" customHeight="1" x14ac:dyDescent="0.3">
      <c r="B14" s="42">
        <v>3</v>
      </c>
      <c r="C14" s="49">
        <v>17</v>
      </c>
      <c r="D14" s="68" t="s">
        <v>27</v>
      </c>
      <c r="E14" s="32">
        <v>23</v>
      </c>
      <c r="F14" s="32">
        <v>18</v>
      </c>
      <c r="G14" s="32">
        <v>23</v>
      </c>
      <c r="H14" s="32"/>
      <c r="I14" s="32"/>
      <c r="J14" s="38">
        <f>SUM(E14:I14)</f>
        <v>64</v>
      </c>
      <c r="K14" s="32">
        <v>36</v>
      </c>
      <c r="L14" s="32">
        <f>25-($J$12-J14)</f>
        <v>19</v>
      </c>
      <c r="M14" s="33"/>
      <c r="N14" s="33"/>
      <c r="O14" s="34"/>
    </row>
    <row r="15" spans="2:16" ht="20.100000000000001" customHeight="1" x14ac:dyDescent="0.3">
      <c r="B15" s="42">
        <v>4</v>
      </c>
      <c r="C15" s="49">
        <v>9</v>
      </c>
      <c r="D15" s="68" t="s">
        <v>29</v>
      </c>
      <c r="E15" s="32">
        <v>20</v>
      </c>
      <c r="F15" s="32">
        <v>22</v>
      </c>
      <c r="G15" s="32">
        <v>18</v>
      </c>
      <c r="H15" s="32"/>
      <c r="I15" s="32"/>
      <c r="J15" s="38">
        <f>SUM(E15:I15)</f>
        <v>60</v>
      </c>
      <c r="K15" s="32">
        <v>27</v>
      </c>
      <c r="L15" s="32">
        <f>25-($J$12-J15)</f>
        <v>15</v>
      </c>
      <c r="M15" s="33"/>
      <c r="N15" s="33"/>
      <c r="O15" s="34"/>
    </row>
    <row r="16" spans="2:16" ht="20.100000000000001" customHeight="1" x14ac:dyDescent="0.3">
      <c r="B16" s="42">
        <v>5</v>
      </c>
      <c r="C16" s="49">
        <v>5</v>
      </c>
      <c r="D16" s="70" t="s">
        <v>26</v>
      </c>
      <c r="E16" s="32">
        <v>16</v>
      </c>
      <c r="F16" s="32">
        <v>20</v>
      </c>
      <c r="G16" s="32">
        <v>18</v>
      </c>
      <c r="H16" s="32"/>
      <c r="I16" s="32"/>
      <c r="J16" s="38">
        <f>SUM(E16:I16)</f>
        <v>54</v>
      </c>
      <c r="K16" s="32">
        <v>21</v>
      </c>
      <c r="L16" s="32">
        <f>25-($J$12-J16)</f>
        <v>9</v>
      </c>
      <c r="M16" s="33"/>
      <c r="N16" s="33"/>
      <c r="O16" s="34"/>
    </row>
    <row r="17" spans="2:15" ht="20.100000000000001" customHeight="1" x14ac:dyDescent="0.3">
      <c r="B17" s="42">
        <v>6</v>
      </c>
      <c r="C17" s="49">
        <v>19</v>
      </c>
      <c r="D17" s="68" t="s">
        <v>24</v>
      </c>
      <c r="E17" s="32">
        <v>21</v>
      </c>
      <c r="F17" s="32">
        <v>20</v>
      </c>
      <c r="G17" s="32">
        <v>20</v>
      </c>
      <c r="H17" s="32"/>
      <c r="I17" s="32"/>
      <c r="J17" s="38">
        <f>SUM(E17:I17)</f>
        <v>61</v>
      </c>
      <c r="K17" s="32">
        <v>13</v>
      </c>
      <c r="L17" s="32">
        <f>25-($J$12-J17)</f>
        <v>16</v>
      </c>
      <c r="M17" s="33"/>
      <c r="N17" s="33"/>
      <c r="O17" s="34"/>
    </row>
    <row r="18" spans="2:15" ht="20.100000000000001" customHeight="1" x14ac:dyDescent="0.3">
      <c r="B18" s="42">
        <v>7</v>
      </c>
      <c r="C18" s="49">
        <v>12</v>
      </c>
      <c r="D18" s="68" t="s">
        <v>33</v>
      </c>
      <c r="E18" s="32">
        <v>19</v>
      </c>
      <c r="F18" s="32">
        <v>15</v>
      </c>
      <c r="G18" s="32">
        <v>18</v>
      </c>
      <c r="H18" s="32"/>
      <c r="I18" s="32"/>
      <c r="J18" s="38">
        <f>SUM(E18:I18)</f>
        <v>52</v>
      </c>
      <c r="K18" s="32"/>
      <c r="L18" s="32">
        <f>25-($J$12-J18)</f>
        <v>7</v>
      </c>
      <c r="M18" s="33"/>
      <c r="N18" s="33"/>
      <c r="O18" s="34"/>
    </row>
    <row r="19" spans="2:15" ht="20.100000000000001" hidden="1" customHeight="1" x14ac:dyDescent="0.3">
      <c r="B19" s="42">
        <v>12</v>
      </c>
      <c r="C19" s="35"/>
      <c r="D19" s="36"/>
      <c r="E19" s="32"/>
      <c r="F19" s="32"/>
      <c r="G19" s="32"/>
      <c r="H19" s="32"/>
      <c r="I19" s="32"/>
      <c r="J19" s="38">
        <f t="shared" ref="J19" si="0">SUM(E19:I19)</f>
        <v>0</v>
      </c>
      <c r="K19" s="32"/>
      <c r="L19" s="32"/>
      <c r="M19" s="33"/>
      <c r="N19" s="33"/>
      <c r="O19" s="34"/>
    </row>
    <row r="21" spans="2:15" x14ac:dyDescent="0.3">
      <c r="C21" s="39" t="s">
        <v>17</v>
      </c>
      <c r="D21" s="48" t="s">
        <v>21</v>
      </c>
    </row>
    <row r="22" spans="2:15" x14ac:dyDescent="0.3">
      <c r="C22" s="39" t="s">
        <v>16</v>
      </c>
      <c r="D22" s="48" t="s">
        <v>22</v>
      </c>
    </row>
    <row r="23" spans="2:15" x14ac:dyDescent="0.3">
      <c r="C23" s="39" t="s">
        <v>18</v>
      </c>
      <c r="D23" s="48" t="s">
        <v>30</v>
      </c>
    </row>
  </sheetData>
  <autoFilter ref="B11:M11" xr:uid="{00000000-0009-0000-0000-000000000000}">
    <sortState xmlns:xlrd2="http://schemas.microsoft.com/office/spreadsheetml/2017/richdata2" ref="B12:M18">
      <sortCondition descending="1" ref="K11"/>
    </sortState>
  </autoFilter>
  <mergeCells count="5">
    <mergeCell ref="B9:F9"/>
    <mergeCell ref="B8:F8"/>
    <mergeCell ref="B7:E7"/>
    <mergeCell ref="E10:G10"/>
    <mergeCell ref="H10:I10"/>
  </mergeCells>
  <conditionalFormatting sqref="C19">
    <cfRule type="duplicateValues" dxfId="19" priority="10"/>
  </conditionalFormatting>
  <conditionalFormatting sqref="C12">
    <cfRule type="duplicateValues" dxfId="18" priority="5"/>
  </conditionalFormatting>
  <conditionalFormatting sqref="C13">
    <cfRule type="duplicateValues" dxfId="17" priority="6"/>
  </conditionalFormatting>
  <conditionalFormatting sqref="C14">
    <cfRule type="duplicateValues" dxfId="16" priority="7"/>
  </conditionalFormatting>
  <conditionalFormatting sqref="C15">
    <cfRule type="duplicateValues" dxfId="15" priority="4"/>
  </conditionalFormatting>
  <conditionalFormatting sqref="C16">
    <cfRule type="duplicateValues" dxfId="14" priority="3"/>
  </conditionalFormatting>
  <conditionalFormatting sqref="C17">
    <cfRule type="duplicateValues" dxfId="13" priority="2"/>
  </conditionalFormatting>
  <conditionalFormatting sqref="C18">
    <cfRule type="duplicateValues" dxfId="12" priority="1"/>
  </conditionalFormatting>
  <printOptions horizontalCentered="1"/>
  <pageMargins left="0.70866141732283472" right="0.70866141732283472" top="0.74803149606299213" bottom="0.74803149606299213" header="0" footer="0.31496062992125984"/>
  <pageSetup paperSize="9" orientation="landscape" horizontalDpi="360" verticalDpi="36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topLeftCell="B1" zoomScaleNormal="100" zoomScalePageLayoutView="40" workbookViewId="0">
      <selection activeCell="S21" sqref="S21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9" width="6.44140625" customWidth="1"/>
    <col min="10" max="10" width="8.5546875" customWidth="1"/>
    <col min="11" max="11" width="12.109375" hidden="1" customWidth="1"/>
    <col min="12" max="12" width="14.6640625" hidden="1" customWidth="1"/>
    <col min="13" max="13" width="12.109375" hidden="1" customWidth="1"/>
    <col min="14" max="14" width="0" hidden="1" customWidth="1"/>
  </cols>
  <sheetData>
    <row r="1" spans="2:14" ht="18" x14ac:dyDescent="0.3">
      <c r="B1" s="8" t="str">
        <f>'INDIVIDUALI(AP)'!B1</f>
        <v>2026.GADA LATVIJAS REPUBLIKAS KAUSA IZCĪŅA STENDA ŠAUŠANĀ</v>
      </c>
    </row>
    <row r="2" spans="2:14" ht="18" x14ac:dyDescent="0.3">
      <c r="B2" s="18" t="str">
        <f>'INDIVIDUALI(AP)'!B2</f>
        <v>1.POSMS APAĻAIS UN TRANŠEJAS STENDS</v>
      </c>
      <c r="E2" s="8"/>
      <c r="F2" s="8"/>
      <c r="G2" s="11"/>
      <c r="I2" s="8"/>
      <c r="J2" s="8"/>
      <c r="K2" s="8"/>
      <c r="L2" s="8"/>
      <c r="N2" s="11"/>
    </row>
    <row r="3" spans="2:14" ht="18" x14ac:dyDescent="0.3">
      <c r="B3" s="9" t="str">
        <f>'INDIVIDUALI(AP)'!B3</f>
        <v>KULDĪGA, LATVIJA</v>
      </c>
      <c r="E3" s="11"/>
      <c r="F3" s="11"/>
      <c r="G3" s="11"/>
      <c r="I3" s="18"/>
      <c r="J3" s="17"/>
      <c r="K3" s="8"/>
      <c r="L3" s="8"/>
      <c r="N3" s="11"/>
    </row>
    <row r="4" spans="2:14" ht="18" x14ac:dyDescent="0.3">
      <c r="B4" s="19" t="str">
        <f>'INDIVIDUALI(AP)'!B4</f>
        <v>21.MARTS 2026</v>
      </c>
      <c r="E4" s="8"/>
      <c r="F4" s="8"/>
      <c r="G4" s="11"/>
      <c r="I4" s="9"/>
      <c r="J4" s="17"/>
      <c r="K4" s="17"/>
      <c r="L4" s="17"/>
      <c r="N4" s="11"/>
    </row>
    <row r="5" spans="2:14" ht="0.75" customHeight="1" x14ac:dyDescent="0.3"/>
    <row r="6" spans="2:14" ht="37.200000000000003" x14ac:dyDescent="0.6">
      <c r="B6" s="54" t="s">
        <v>1</v>
      </c>
      <c r="C6" s="54"/>
      <c r="D6" s="54"/>
      <c r="E6" s="54"/>
      <c r="F6" s="2"/>
    </row>
    <row r="7" spans="2:14" ht="23.4" x14ac:dyDescent="0.45">
      <c r="B7" s="52" t="s">
        <v>15</v>
      </c>
      <c r="C7" s="53"/>
      <c r="D7" s="53"/>
      <c r="E7" s="53"/>
      <c r="F7" s="53"/>
    </row>
    <row r="8" spans="2:14" ht="23.4" x14ac:dyDescent="0.45">
      <c r="B8" s="51" t="s">
        <v>19</v>
      </c>
      <c r="C8" s="51"/>
      <c r="D8" s="51"/>
      <c r="E8" s="51"/>
      <c r="F8" s="51"/>
    </row>
    <row r="9" spans="2:14" ht="8.25" customHeigh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3">
      <c r="B10" s="3"/>
      <c r="C10" s="3" t="s">
        <v>7</v>
      </c>
      <c r="D10" s="3"/>
      <c r="E10" s="56" t="s">
        <v>5</v>
      </c>
      <c r="F10" s="56"/>
      <c r="G10" s="56"/>
      <c r="H10" s="56"/>
      <c r="I10" s="56"/>
      <c r="J10" s="57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3">
      <c r="B11" s="21" t="s">
        <v>2</v>
      </c>
      <c r="C11" s="5" t="s">
        <v>3</v>
      </c>
      <c r="D11" s="5" t="s">
        <v>4</v>
      </c>
      <c r="E11" s="23">
        <v>1</v>
      </c>
      <c r="F11" s="23">
        <v>2</v>
      </c>
      <c r="G11" s="23">
        <v>3</v>
      </c>
      <c r="H11" s="23"/>
      <c r="I11" s="23"/>
      <c r="J11" s="24" t="s">
        <v>0</v>
      </c>
      <c r="K11" s="21" t="s">
        <v>6</v>
      </c>
      <c r="L11" s="4" t="s">
        <v>9</v>
      </c>
      <c r="M11" s="21" t="s">
        <v>11</v>
      </c>
      <c r="N11" s="21" t="s">
        <v>0</v>
      </c>
    </row>
    <row r="12" spans="2:14" ht="20.100000000000001" customHeight="1" x14ac:dyDescent="0.3">
      <c r="B12" s="37">
        <v>1</v>
      </c>
      <c r="C12" s="49">
        <v>17</v>
      </c>
      <c r="D12" s="68" t="s">
        <v>27</v>
      </c>
      <c r="E12" s="32">
        <f>VLOOKUP($D12,'INDIVIDUALI(AP)'!$D$12:$I$19,2,FALSE)</f>
        <v>23</v>
      </c>
      <c r="F12" s="32">
        <f>VLOOKUP(D12,'INDIVIDUALI(AP)'!$D$12:$I$19,3,FALSE)</f>
        <v>18</v>
      </c>
      <c r="G12" s="32">
        <f>VLOOKUP(D12,'INDIVIDUALI(AP)'!$D$12:$I$19,4,FALSE)</f>
        <v>23</v>
      </c>
      <c r="H12" s="32"/>
      <c r="I12" s="32"/>
      <c r="J12" s="38">
        <f>SUM(E12:I12)</f>
        <v>64</v>
      </c>
      <c r="K12" s="47"/>
      <c r="L12" s="47"/>
      <c r="M12" s="13"/>
      <c r="N12" s="22"/>
    </row>
    <row r="13" spans="2:14" ht="20.100000000000001" customHeight="1" x14ac:dyDescent="0.3">
      <c r="B13" s="37">
        <v>2</v>
      </c>
      <c r="C13" s="49">
        <v>9</v>
      </c>
      <c r="D13" s="68" t="s">
        <v>29</v>
      </c>
      <c r="E13" s="32">
        <f>VLOOKUP($D13,'INDIVIDUALI(AP)'!$D$12:$I$19,2,FALSE)</f>
        <v>20</v>
      </c>
      <c r="F13" s="32">
        <f>VLOOKUP(D13,'INDIVIDUALI(AP)'!$D$12:$I$19,3,FALSE)</f>
        <v>22</v>
      </c>
      <c r="G13" s="32">
        <f>VLOOKUP(D13,'INDIVIDUALI(AP)'!$D$12:$I$19,4,FALSE)</f>
        <v>18</v>
      </c>
      <c r="H13" s="32"/>
      <c r="I13" s="32"/>
      <c r="J13" s="38">
        <f>SUM(E13:I13)</f>
        <v>60</v>
      </c>
      <c r="K13" s="33"/>
      <c r="L13" s="33"/>
      <c r="M13" s="12"/>
      <c r="N13" s="14"/>
    </row>
    <row r="14" spans="2:14" ht="20.100000000000001" customHeight="1" x14ac:dyDescent="0.3">
      <c r="B14" s="37">
        <v>3</v>
      </c>
      <c r="C14" s="49">
        <v>10</v>
      </c>
      <c r="D14" s="69" t="s">
        <v>25</v>
      </c>
      <c r="E14" s="32">
        <f>VLOOKUP($D14,'INDIVIDUALI(AP)'!$D$12:$I$19,2,FALSE)</f>
        <v>21</v>
      </c>
      <c r="F14" s="32">
        <f>VLOOKUP(D14,'INDIVIDUALI(AP)'!$D$12:$I$19,3,FALSE)</f>
        <v>19</v>
      </c>
      <c r="G14" s="32">
        <f>VLOOKUP($D14,'INDIVIDUALI(AP)'!$D$12:$I$19,4,FALSE)</f>
        <v>18</v>
      </c>
      <c r="H14" s="32"/>
      <c r="I14" s="32"/>
      <c r="J14" s="38">
        <f>SUM(E14:I14)</f>
        <v>58</v>
      </c>
      <c r="K14" s="71"/>
      <c r="L14" s="71"/>
      <c r="M14" s="12"/>
      <c r="N14" s="14"/>
    </row>
    <row r="15" spans="2:14" ht="20.100000000000001" customHeight="1" x14ac:dyDescent="0.3">
      <c r="B15" s="37">
        <v>4</v>
      </c>
      <c r="C15" s="49">
        <v>5</v>
      </c>
      <c r="D15" s="70" t="s">
        <v>26</v>
      </c>
      <c r="E15" s="32">
        <f>VLOOKUP($D15,'INDIVIDUALI(AP)'!$D$12:$I$19,2,FALSE)</f>
        <v>16</v>
      </c>
      <c r="F15" s="32">
        <f>VLOOKUP(D15,'INDIVIDUALI(AP)'!$D$12:$I$19,3,FALSE)</f>
        <v>20</v>
      </c>
      <c r="G15" s="32">
        <f>VLOOKUP(D15,'INDIVIDUALI(AP)'!$D$12:$I$19,4,FALSE)</f>
        <v>18</v>
      </c>
      <c r="H15" s="32"/>
      <c r="I15" s="32"/>
      <c r="J15" s="38">
        <f>SUM(E15:I15)</f>
        <v>54</v>
      </c>
      <c r="K15" s="33"/>
      <c r="L15" s="33"/>
      <c r="M15" s="12"/>
      <c r="N15" s="14"/>
    </row>
    <row r="16" spans="2:14" ht="20.100000000000001" customHeight="1" x14ac:dyDescent="0.3">
      <c r="B16" s="37">
        <v>5</v>
      </c>
      <c r="C16" s="49">
        <v>12</v>
      </c>
      <c r="D16" s="68" t="s">
        <v>33</v>
      </c>
      <c r="E16" s="32">
        <f>VLOOKUP($D16,'INDIVIDUALI(AP)'!$D$12:$I$19,2,FALSE)</f>
        <v>19</v>
      </c>
      <c r="F16" s="32">
        <f>VLOOKUP(D16,'INDIVIDUALI(AP)'!$D$12:$I$19,3,FALSE)</f>
        <v>15</v>
      </c>
      <c r="G16" s="32">
        <f>VLOOKUP(D16,'INDIVIDUALI(AP)'!$D$12:$I$19,4,FALSE)</f>
        <v>18</v>
      </c>
      <c r="H16" s="32"/>
      <c r="I16" s="32"/>
      <c r="J16" s="38">
        <f>SUM(E16:I16)</f>
        <v>52</v>
      </c>
      <c r="K16" s="33"/>
      <c r="L16" s="33"/>
      <c r="M16" s="12"/>
      <c r="N16" s="14"/>
    </row>
    <row r="17" spans="2:14" ht="20.100000000000001" hidden="1" customHeight="1" x14ac:dyDescent="0.3">
      <c r="B17" s="37">
        <v>6</v>
      </c>
      <c r="C17" s="49"/>
      <c r="D17" s="35"/>
      <c r="E17" s="32" t="e">
        <f>VLOOKUP($D17,'INDIVIDUALI(AP)'!$D$12:$I$19,2,FALSE)</f>
        <v>#N/A</v>
      </c>
      <c r="F17" s="32" t="e">
        <f>VLOOKUP(D17,'INDIVIDUALI(AP)'!$D$12:$I$19,3,FALSE)</f>
        <v>#N/A</v>
      </c>
      <c r="G17" s="32" t="e">
        <f>VLOOKUP(D17,'INDIVIDUALI(AP)'!$D$12:$I$19,4,FALSE)</f>
        <v>#N/A</v>
      </c>
      <c r="H17" s="32"/>
      <c r="I17" s="32"/>
      <c r="J17" s="38" t="e">
        <f t="shared" ref="J17:J19" si="0">SUM(E17:I17)</f>
        <v>#N/A</v>
      </c>
      <c r="K17" s="33"/>
      <c r="L17" s="33"/>
      <c r="M17" s="12"/>
      <c r="N17" s="14"/>
    </row>
    <row r="18" spans="2:14" ht="20.100000000000001" hidden="1" customHeight="1" x14ac:dyDescent="0.3">
      <c r="B18" s="37">
        <v>7</v>
      </c>
      <c r="C18" s="35"/>
      <c r="D18" s="36"/>
      <c r="E18" s="32" t="e">
        <f>VLOOKUP($D18,'INDIVIDUALI(AP)'!$D$12:$I$19,2,FALSE)</f>
        <v>#N/A</v>
      </c>
      <c r="F18" s="32" t="e">
        <f>VLOOKUP(D18,'INDIVIDUALI(AP)'!$D$12:$I$19,3,FALSE)</f>
        <v>#N/A</v>
      </c>
      <c r="G18" s="32" t="e">
        <f>VLOOKUP(D18,'INDIVIDUALI(AP)'!$D$12:$I$19,4,FALSE)</f>
        <v>#N/A</v>
      </c>
      <c r="H18" s="32"/>
      <c r="I18" s="32"/>
      <c r="J18" s="38" t="e">
        <f t="shared" si="0"/>
        <v>#N/A</v>
      </c>
      <c r="K18" s="12"/>
      <c r="L18" s="12"/>
      <c r="M18" s="33"/>
      <c r="N18" s="34"/>
    </row>
    <row r="19" spans="2:14" ht="20.100000000000001" hidden="1" customHeight="1" x14ac:dyDescent="0.3">
      <c r="B19" s="37">
        <v>8</v>
      </c>
      <c r="C19" s="35"/>
      <c r="D19" s="36"/>
      <c r="E19" s="32" t="e">
        <f>VLOOKUP($D19,'INDIVIDUALI(AP)'!$D$12:$I$19,2,FALSE)</f>
        <v>#N/A</v>
      </c>
      <c r="F19" s="32" t="e">
        <f>VLOOKUP(D19,'INDIVIDUALI(AP)'!$D$12:$I$19,3,FALSE)</f>
        <v>#N/A</v>
      </c>
      <c r="G19" s="32" t="e">
        <f>VLOOKUP(D19,'INDIVIDUALI(AP)'!$D$12:$I$19,4,FALSE)</f>
        <v>#N/A</v>
      </c>
      <c r="H19" s="32"/>
      <c r="I19" s="32"/>
      <c r="J19" s="38" t="e">
        <f t="shared" si="0"/>
        <v>#N/A</v>
      </c>
      <c r="K19" s="12"/>
      <c r="L19" s="12"/>
      <c r="M19" s="33"/>
      <c r="N19" s="34"/>
    </row>
    <row r="21" spans="2:14" x14ac:dyDescent="0.3">
      <c r="C21" s="39" t="s">
        <v>17</v>
      </c>
      <c r="D21" s="48" t="s">
        <v>21</v>
      </c>
    </row>
    <row r="22" spans="2:14" x14ac:dyDescent="0.3">
      <c r="C22" s="39" t="s">
        <v>16</v>
      </c>
      <c r="D22" s="48" t="s">
        <v>22</v>
      </c>
    </row>
    <row r="23" spans="2:14" x14ac:dyDescent="0.3">
      <c r="C23" s="39" t="s">
        <v>18</v>
      </c>
      <c r="D23" s="48" t="s">
        <v>30</v>
      </c>
    </row>
  </sheetData>
  <autoFilter ref="B11:L11" xr:uid="{00000000-0009-0000-0000-000001000000}">
    <sortState xmlns:xlrd2="http://schemas.microsoft.com/office/spreadsheetml/2017/richdata2" ref="B12:L16">
      <sortCondition descending="1" ref="J11"/>
    </sortState>
  </autoFilter>
  <mergeCells count="4">
    <mergeCell ref="B6:E6"/>
    <mergeCell ref="B7:F7"/>
    <mergeCell ref="B8:F8"/>
    <mergeCell ref="E10:J10"/>
  </mergeCells>
  <conditionalFormatting sqref="C17">
    <cfRule type="duplicateValues" dxfId="11" priority="8"/>
  </conditionalFormatting>
  <conditionalFormatting sqref="C18">
    <cfRule type="duplicateValues" dxfId="10" priority="10"/>
  </conditionalFormatting>
  <conditionalFormatting sqref="C19">
    <cfRule type="duplicateValues" dxfId="9" priority="9"/>
  </conditionalFormatting>
  <conditionalFormatting sqref="C12">
    <cfRule type="duplicateValues" dxfId="8" priority="5"/>
  </conditionalFormatting>
  <conditionalFormatting sqref="C13">
    <cfRule type="duplicateValues" dxfId="7" priority="4"/>
  </conditionalFormatting>
  <conditionalFormatting sqref="C14">
    <cfRule type="duplicateValues" dxfId="6" priority="3"/>
  </conditionalFormatting>
  <conditionalFormatting sqref="C15">
    <cfRule type="duplicateValues" dxfId="5" priority="2"/>
  </conditionalFormatting>
  <conditionalFormatting sqref="C16">
    <cfRule type="duplicateValues" dxfId="4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topLeftCell="B1" zoomScaleNormal="100" zoomScalePageLayoutView="40" workbookViewId="0">
      <selection activeCell="R21" sqref="R21"/>
    </sheetView>
  </sheetViews>
  <sheetFormatPr defaultRowHeight="14.4" x14ac:dyDescent="0.3"/>
  <cols>
    <col min="1" max="1" width="28.5546875" hidden="1" customWidth="1"/>
    <col min="3" max="3" width="10.6640625" customWidth="1"/>
    <col min="4" max="4" width="28.6640625" bestFit="1" customWidth="1"/>
    <col min="5" max="9" width="6.44140625" customWidth="1"/>
    <col min="10" max="10" width="8.5546875" customWidth="1"/>
    <col min="11" max="11" width="12.109375" hidden="1" customWidth="1"/>
    <col min="12" max="12" width="14.6640625" hidden="1" customWidth="1"/>
    <col min="13" max="13" width="12.109375" hidden="1" customWidth="1"/>
    <col min="14" max="14" width="0" hidden="1" customWidth="1"/>
  </cols>
  <sheetData>
    <row r="1" spans="2:14" ht="18" x14ac:dyDescent="0.3">
      <c r="B1" s="8" t="str">
        <f>'INDIVIDUALI(AP)'!B1</f>
        <v>2026.GADA LATVIJAS REPUBLIKAS KAUSA IZCĪŅA STENDA ŠAUŠANĀ</v>
      </c>
    </row>
    <row r="2" spans="2:14" ht="18" x14ac:dyDescent="0.3">
      <c r="B2" s="18" t="str">
        <f>'INDIVIDUALI(AP)'!B2</f>
        <v>1.POSMS APAĻAIS UN TRANŠEJAS STENDS</v>
      </c>
      <c r="E2" s="8"/>
      <c r="F2" s="8"/>
      <c r="G2" s="11"/>
      <c r="I2" s="8"/>
      <c r="J2" s="8"/>
      <c r="K2" s="8"/>
      <c r="L2" s="8"/>
      <c r="N2" s="11"/>
    </row>
    <row r="3" spans="2:14" ht="18" x14ac:dyDescent="0.3">
      <c r="B3" s="9" t="str">
        <f>'INDIVIDUALI(AP)'!B3</f>
        <v>KULDĪGA, LATVIJA</v>
      </c>
      <c r="E3" s="11"/>
      <c r="F3" s="11"/>
      <c r="G3" s="11"/>
      <c r="I3" s="18"/>
      <c r="J3" s="17"/>
      <c r="K3" s="8"/>
      <c r="L3" s="8"/>
      <c r="N3" s="11"/>
    </row>
    <row r="4" spans="2:14" ht="18" x14ac:dyDescent="0.3">
      <c r="B4" s="19" t="str">
        <f>'INDIVIDUALI(AP)'!B4</f>
        <v>21.MARTS 2026</v>
      </c>
      <c r="E4" s="8"/>
      <c r="F4" s="8"/>
      <c r="G4" s="11"/>
      <c r="I4" s="9"/>
      <c r="J4" s="17"/>
      <c r="K4" s="17"/>
      <c r="L4" s="17"/>
      <c r="N4" s="11"/>
    </row>
    <row r="5" spans="2:14" ht="0.75" customHeight="1" x14ac:dyDescent="0.3"/>
    <row r="6" spans="2:14" ht="37.200000000000003" x14ac:dyDescent="0.6">
      <c r="B6" s="54" t="s">
        <v>1</v>
      </c>
      <c r="C6" s="54"/>
      <c r="D6" s="54"/>
      <c r="E6" s="54"/>
      <c r="F6" s="2"/>
    </row>
    <row r="7" spans="2:14" ht="23.4" x14ac:dyDescent="0.45">
      <c r="B7" s="52" t="s">
        <v>15</v>
      </c>
      <c r="C7" s="53"/>
      <c r="D7" s="53"/>
      <c r="E7" s="53"/>
      <c r="F7" s="53"/>
    </row>
    <row r="8" spans="2:14" ht="23.4" x14ac:dyDescent="0.45">
      <c r="B8" s="51" t="s">
        <v>20</v>
      </c>
      <c r="C8" s="51"/>
      <c r="D8" s="51"/>
      <c r="E8" s="51"/>
      <c r="F8" s="51"/>
    </row>
    <row r="9" spans="2:14" ht="8.25" customHeigh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x14ac:dyDescent="0.3">
      <c r="B10" s="3"/>
      <c r="C10" s="3" t="s">
        <v>7</v>
      </c>
      <c r="D10" s="3"/>
      <c r="E10" s="55" t="s">
        <v>5</v>
      </c>
      <c r="F10" s="56"/>
      <c r="G10" s="56"/>
      <c r="H10" s="56"/>
      <c r="I10" s="56"/>
      <c r="J10" s="43"/>
      <c r="K10" s="3"/>
      <c r="L10" s="4" t="s">
        <v>8</v>
      </c>
      <c r="M10" s="3" t="s">
        <v>10</v>
      </c>
      <c r="N10" s="3" t="s">
        <v>9</v>
      </c>
    </row>
    <row r="11" spans="2:14" ht="15" customHeight="1" x14ac:dyDescent="0.3">
      <c r="B11" s="21" t="s">
        <v>2</v>
      </c>
      <c r="C11" s="5" t="s">
        <v>3</v>
      </c>
      <c r="D11" s="5" t="s">
        <v>4</v>
      </c>
      <c r="E11" s="23">
        <v>1</v>
      </c>
      <c r="F11" s="23">
        <v>2</v>
      </c>
      <c r="G11" s="23">
        <v>3</v>
      </c>
      <c r="H11" s="23"/>
      <c r="I11" s="23"/>
      <c r="J11" s="24" t="s">
        <v>0</v>
      </c>
      <c r="K11" s="21" t="s">
        <v>6</v>
      </c>
      <c r="L11" s="4" t="s">
        <v>9</v>
      </c>
      <c r="M11" s="21" t="s">
        <v>11</v>
      </c>
      <c r="N11" s="21" t="s">
        <v>0</v>
      </c>
    </row>
    <row r="12" spans="2:14" ht="20.100000000000001" customHeight="1" x14ac:dyDescent="0.3">
      <c r="B12" s="37">
        <v>1</v>
      </c>
      <c r="C12" s="49">
        <v>17</v>
      </c>
      <c r="D12" s="68" t="s">
        <v>27</v>
      </c>
      <c r="E12" s="32">
        <f>VLOOKUP($D12,'INDIVIDUALI(AP)'!$D$12:$I$19,2,FALSE)</f>
        <v>23</v>
      </c>
      <c r="F12" s="32">
        <f>VLOOKUP(D12,'INDIVIDUALI(AP)'!$D$12:$I$19,3,FALSE)</f>
        <v>18</v>
      </c>
      <c r="G12" s="32">
        <f>VLOOKUP(D12,'INDIVIDUALI(AP)'!$D$12:$I$19,4,FALSE)</f>
        <v>23</v>
      </c>
      <c r="H12" s="32"/>
      <c r="I12" s="32"/>
      <c r="J12" s="38">
        <f>SUM(E12:I12)</f>
        <v>64</v>
      </c>
      <c r="K12" s="13"/>
      <c r="L12" s="13"/>
      <c r="M12" s="13"/>
      <c r="N12" s="22"/>
    </row>
    <row r="14" spans="2:14" x14ac:dyDescent="0.3">
      <c r="C14" s="39" t="s">
        <v>17</v>
      </c>
      <c r="D14" s="48" t="s">
        <v>21</v>
      </c>
    </row>
    <row r="15" spans="2:14" x14ac:dyDescent="0.3">
      <c r="C15" s="39" t="s">
        <v>16</v>
      </c>
      <c r="D15" s="48" t="s">
        <v>22</v>
      </c>
    </row>
    <row r="16" spans="2:14" x14ac:dyDescent="0.3">
      <c r="C16" s="39" t="s">
        <v>18</v>
      </c>
      <c r="D16" s="48" t="s">
        <v>30</v>
      </c>
    </row>
  </sheetData>
  <autoFilter ref="B11:L11" xr:uid="{00000000-0009-0000-0000-000002000000}">
    <sortState xmlns:xlrd2="http://schemas.microsoft.com/office/spreadsheetml/2017/richdata2" ref="B12:L13">
      <sortCondition descending="1" ref="J11"/>
    </sortState>
  </autoFilter>
  <mergeCells count="5">
    <mergeCell ref="B6:E6"/>
    <mergeCell ref="B7:F7"/>
    <mergeCell ref="B8:F8"/>
    <mergeCell ref="E10:G10"/>
    <mergeCell ref="H10:I10"/>
  </mergeCells>
  <conditionalFormatting sqref="C12">
    <cfRule type="duplicateValues" dxfId="3" priority="1"/>
  </conditionalFormatting>
  <printOptions horizontalCentered="1"/>
  <pageMargins left="0.70866141732283472" right="0.70866141732283472" top="0.74803149606299213" bottom="0.74803149606299213" header="0" footer="0.31496062992125984"/>
  <pageSetup paperSize="9" fitToHeight="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9"/>
  <sheetViews>
    <sheetView topLeftCell="B1" zoomScale="85" zoomScaleNormal="85" zoomScalePageLayoutView="55" workbookViewId="0">
      <selection activeCell="Q24" sqref="Q24"/>
    </sheetView>
  </sheetViews>
  <sheetFormatPr defaultRowHeight="14.4" x14ac:dyDescent="0.3"/>
  <cols>
    <col min="1" max="1" width="28.5546875" hidden="1" customWidth="1"/>
    <col min="3" max="3" width="10.6640625" customWidth="1"/>
    <col min="4" max="4" width="35.109375" customWidth="1"/>
    <col min="5" max="9" width="6.44140625" customWidth="1"/>
    <col min="10" max="10" width="8.5546875" customWidth="1"/>
    <col min="11" max="11" width="32.5546875" hidden="1" customWidth="1"/>
    <col min="17" max="17" width="39.5546875" customWidth="1"/>
  </cols>
  <sheetData>
    <row r="1" spans="2:18" ht="18" x14ac:dyDescent="0.3">
      <c r="B1" s="8" t="str">
        <f>'INDIVIDUALI(AP)'!B1</f>
        <v>2026.GADA LATVIJAS REPUBLIKAS KAUSA IZCĪŅA STENDA ŠAUŠANĀ</v>
      </c>
    </row>
    <row r="2" spans="2:18" ht="18" x14ac:dyDescent="0.3">
      <c r="B2" s="18" t="str">
        <f>'INDIVIDUALI(AP)'!B2</f>
        <v>1.POSMS APAĻAIS UN TRANŠEJAS STENDS</v>
      </c>
      <c r="E2" s="8"/>
      <c r="G2" s="11"/>
      <c r="H2" s="11"/>
      <c r="I2" s="11"/>
      <c r="L2" s="11"/>
      <c r="Q2" s="62"/>
      <c r="R2" s="62"/>
    </row>
    <row r="3" spans="2:18" ht="18" x14ac:dyDescent="0.3">
      <c r="B3" s="9" t="str">
        <f>'INDIVIDUALI(AP)'!B3</f>
        <v>KULDĪGA, LATVIJA</v>
      </c>
      <c r="E3" s="11"/>
      <c r="G3" s="11"/>
      <c r="H3" s="11"/>
      <c r="I3" s="11"/>
      <c r="L3" s="11"/>
      <c r="Q3" s="63"/>
      <c r="R3" s="62"/>
    </row>
    <row r="4" spans="2:18" ht="18" x14ac:dyDescent="0.3">
      <c r="B4" s="19" t="str">
        <f>'INDIVIDUALI(AP)'!B4</f>
        <v>21.MARTS 2026</v>
      </c>
      <c r="E4" s="8"/>
      <c r="G4" s="11"/>
      <c r="H4" s="11"/>
      <c r="I4" s="11"/>
      <c r="L4" s="11"/>
      <c r="Q4" s="63"/>
      <c r="R4" s="63"/>
    </row>
    <row r="5" spans="2:18" ht="0.75" customHeight="1" x14ac:dyDescent="0.3"/>
    <row r="6" spans="2:18" ht="37.200000000000003" x14ac:dyDescent="0.6">
      <c r="B6" s="54" t="s">
        <v>1</v>
      </c>
      <c r="C6" s="54"/>
      <c r="D6" s="54"/>
      <c r="E6" s="54"/>
      <c r="F6" s="2"/>
    </row>
    <row r="7" spans="2:18" ht="22.5" customHeight="1" x14ac:dyDescent="0.45">
      <c r="B7" s="52" t="s">
        <v>15</v>
      </c>
      <c r="C7" s="53"/>
      <c r="D7" s="53"/>
      <c r="E7" s="53"/>
      <c r="F7" s="53"/>
    </row>
    <row r="8" spans="2:18" ht="23.25" customHeight="1" x14ac:dyDescent="0.3">
      <c r="B8" s="58" t="s">
        <v>12</v>
      </c>
      <c r="C8" s="58"/>
      <c r="D8" s="58"/>
      <c r="E8" s="58"/>
      <c r="F8" s="58"/>
    </row>
    <row r="9" spans="2:18" ht="8.25" customHeight="1" thickBot="1" x14ac:dyDescent="0.35">
      <c r="K9" s="1"/>
    </row>
    <row r="10" spans="2:18" x14ac:dyDescent="0.3">
      <c r="B10" s="66" t="s">
        <v>2</v>
      </c>
      <c r="C10" s="28" t="s">
        <v>7</v>
      </c>
      <c r="D10" s="64" t="s">
        <v>4</v>
      </c>
      <c r="E10" s="59" t="s">
        <v>5</v>
      </c>
      <c r="F10" s="60"/>
      <c r="G10" s="60"/>
      <c r="H10" s="60"/>
      <c r="I10" s="60"/>
      <c r="J10" s="61"/>
      <c r="K10" s="20"/>
      <c r="L10" s="72" t="s">
        <v>9</v>
      </c>
    </row>
    <row r="11" spans="2:18" ht="15" customHeight="1" thickBot="1" x14ac:dyDescent="0.35">
      <c r="B11" s="67"/>
      <c r="C11" s="29" t="s">
        <v>3</v>
      </c>
      <c r="D11" s="65"/>
      <c r="E11" s="46">
        <v>1</v>
      </c>
      <c r="F11" s="30">
        <v>2</v>
      </c>
      <c r="G11" s="30">
        <v>3</v>
      </c>
      <c r="H11" s="30"/>
      <c r="I11" s="30"/>
      <c r="J11" s="31" t="s">
        <v>0</v>
      </c>
      <c r="K11" s="7" t="s">
        <v>13</v>
      </c>
      <c r="L11" s="73"/>
    </row>
    <row r="12" spans="2:18" ht="36.6" customHeight="1" x14ac:dyDescent="0.3">
      <c r="B12" s="25">
        <v>1</v>
      </c>
      <c r="C12" s="27"/>
      <c r="D12" s="26" t="s">
        <v>34</v>
      </c>
      <c r="E12" s="44"/>
      <c r="F12" s="44"/>
      <c r="G12" s="44"/>
      <c r="H12" s="44"/>
      <c r="I12" s="44"/>
      <c r="J12" s="45">
        <f>J13+J14+J15</f>
        <v>192</v>
      </c>
      <c r="K12" s="50"/>
      <c r="L12" s="74">
        <v>25</v>
      </c>
    </row>
    <row r="13" spans="2:18" ht="15" customHeight="1" x14ac:dyDescent="0.3">
      <c r="B13" s="40"/>
      <c r="C13" s="49">
        <v>7</v>
      </c>
      <c r="D13" s="69" t="s">
        <v>28</v>
      </c>
      <c r="E13" s="32">
        <f>VLOOKUP($D13,'INDIVIDUALI(AP)'!$D$12:$I$19,2,FALSE)</f>
        <v>24</v>
      </c>
      <c r="F13" s="32">
        <f>VLOOKUP(D13,'INDIVIDUALI(AP)'!$D$12:$I$19,3,FALSE)</f>
        <v>22</v>
      </c>
      <c r="G13" s="32">
        <f>VLOOKUP($D13,'INDIVIDUALI(AP)'!$D$12:$I$19,4,FALSE)</f>
        <v>24</v>
      </c>
      <c r="H13" s="32"/>
      <c r="I13" s="32"/>
      <c r="J13" s="41">
        <f>SUM(E13:I13)</f>
        <v>70</v>
      </c>
      <c r="K13" s="50"/>
      <c r="L13" s="75"/>
    </row>
    <row r="14" spans="2:18" ht="15" customHeight="1" x14ac:dyDescent="0.3">
      <c r="B14" s="40"/>
      <c r="C14" s="49">
        <v>10</v>
      </c>
      <c r="D14" s="69" t="s">
        <v>25</v>
      </c>
      <c r="E14" s="32">
        <f>VLOOKUP($D14,'INDIVIDUALI(AP)'!$D$12:$I$19,2,FALSE)</f>
        <v>21</v>
      </c>
      <c r="F14" s="32">
        <f>VLOOKUP(D14,'INDIVIDUALI(AP)'!$D$12:$I$19,3,FALSE)</f>
        <v>19</v>
      </c>
      <c r="G14" s="32">
        <f>VLOOKUP(D14,'INDIVIDUALI(AP)'!$D$12:$I$19,4,FALSE)</f>
        <v>18</v>
      </c>
      <c r="H14" s="32"/>
      <c r="I14" s="32"/>
      <c r="J14" s="41">
        <f>SUM(E14:I14)</f>
        <v>58</v>
      </c>
      <c r="K14" s="50"/>
      <c r="L14" s="75"/>
    </row>
    <row r="15" spans="2:18" ht="15" customHeight="1" thickBot="1" x14ac:dyDescent="0.35">
      <c r="B15" s="40"/>
      <c r="C15" s="49">
        <v>17</v>
      </c>
      <c r="D15" s="68" t="s">
        <v>27</v>
      </c>
      <c r="E15" s="32">
        <f>VLOOKUP($D15,'INDIVIDUALI(AP)'!$D$12:$I$19,2,FALSE)</f>
        <v>23</v>
      </c>
      <c r="F15" s="32">
        <f>VLOOKUP(D15,'INDIVIDUALI(AP)'!$D$12:$I$19,3,FALSE)</f>
        <v>18</v>
      </c>
      <c r="G15" s="32">
        <f>VLOOKUP(D15,'INDIVIDUALI(AP)'!$D$12:$I$19,4,FALSE)</f>
        <v>23</v>
      </c>
      <c r="H15" s="32"/>
      <c r="I15" s="32"/>
      <c r="J15" s="41">
        <f>SUM(E15:I15)</f>
        <v>64</v>
      </c>
      <c r="K15" s="50"/>
      <c r="L15" s="76"/>
    </row>
    <row r="16" spans="2:18" ht="15.6" x14ac:dyDescent="0.3">
      <c r="D16" s="16"/>
      <c r="E16" s="16"/>
      <c r="F16" s="16"/>
      <c r="G16" s="16"/>
      <c r="H16" s="16"/>
      <c r="I16" s="16"/>
      <c r="J16" s="16"/>
    </row>
    <row r="17" spans="3:4" x14ac:dyDescent="0.3">
      <c r="C17" s="39" t="s">
        <v>17</v>
      </c>
      <c r="D17" s="48" t="s">
        <v>21</v>
      </c>
    </row>
    <row r="18" spans="3:4" x14ac:dyDescent="0.3">
      <c r="C18" s="39" t="s">
        <v>16</v>
      </c>
      <c r="D18" s="48" t="s">
        <v>22</v>
      </c>
    </row>
    <row r="19" spans="3:4" x14ac:dyDescent="0.3">
      <c r="C19" s="39" t="s">
        <v>18</v>
      </c>
      <c r="D19" s="48" t="s">
        <v>30</v>
      </c>
    </row>
  </sheetData>
  <autoFilter ref="B11:K11" xr:uid="{00000000-0009-0000-0000-000003000000}">
    <sortState xmlns:xlrd2="http://schemas.microsoft.com/office/spreadsheetml/2017/richdata2" ref="B13:L30">
      <sortCondition ref="C12"/>
    </sortState>
  </autoFilter>
  <mergeCells count="11">
    <mergeCell ref="L12:L15"/>
    <mergeCell ref="B7:F7"/>
    <mergeCell ref="B8:F8"/>
    <mergeCell ref="E10:J10"/>
    <mergeCell ref="Q2:R2"/>
    <mergeCell ref="Q3:R3"/>
    <mergeCell ref="Q4:R4"/>
    <mergeCell ref="B6:E6"/>
    <mergeCell ref="D10:D11"/>
    <mergeCell ref="B10:B11"/>
    <mergeCell ref="L10:L11"/>
  </mergeCells>
  <conditionalFormatting sqref="C13">
    <cfRule type="duplicateValues" dxfId="2" priority="3"/>
  </conditionalFormatting>
  <conditionalFormatting sqref="C14">
    <cfRule type="duplicateValues" dxfId="1" priority="2"/>
  </conditionalFormatting>
  <conditionalFormatting sqref="C15">
    <cfRule type="duplicateValues" dxfId="0" priority="1"/>
  </conditionalFormatting>
  <printOptions horizontalCentered="1"/>
  <pageMargins left="0.70866141732283472" right="0.70866141732283472" top="0.74803149606299213" bottom="0.74803149606299213" header="0" footer="0.31496062992125984"/>
  <pageSetup paperSize="9" scale="97" orientation="landscape" horizontalDpi="360" verticalDpi="36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INDIVIDUALI(AP)</vt:lpstr>
      <vt:lpstr>JUNIORI(AP)</vt:lpstr>
      <vt:lpstr>SIEVIETES(AP)</vt:lpstr>
      <vt:lpstr>KOMANDAS(AP)</vt:lpstr>
      <vt:lpstr>'INDIVIDUALI(AP)'!Drukas_apgabals</vt:lpstr>
      <vt:lpstr>'KOMANDAS(AP)'!Drukas_apgabals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Davis Freimanis</cp:lastModifiedBy>
  <cp:lastPrinted>2026-03-21T12:10:31Z</cp:lastPrinted>
  <dcterms:created xsi:type="dcterms:W3CDTF">2016-07-17T20:06:56Z</dcterms:created>
  <dcterms:modified xsi:type="dcterms:W3CDTF">2026-03-21T14:27:11Z</dcterms:modified>
</cp:coreProperties>
</file>